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autoCompressPictures="0"/>
  <mc:AlternateContent xmlns:mc="http://schemas.openxmlformats.org/markup-compatibility/2006">
    <mc:Choice Requires="x15">
      <x15ac:absPath xmlns:x15ac="http://schemas.microsoft.com/office/spreadsheetml/2010/11/ac" url="https://duco-my.sharepoint.com/personal/mcrytzer_du-co_com/Documents/Desktop/Packslips/"/>
    </mc:Choice>
  </mc:AlternateContent>
  <xr:revisionPtr revIDLastSave="16" documentId="13_ncr:1_{A44752C0-0B5B-4727-9E6D-3484C25A4A40}" xr6:coauthVersionLast="47" xr6:coauthVersionMax="47" xr10:uidLastSave="{FC1A3495-D9F8-4F6B-A369-4EEEA494A7B3}"/>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1840" windowHeight="1314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<sst xmlns="http://schemas.openxmlformats.org/spreadsheetml/2006/main" count="22305" uniqueCount="15804">
  <si>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</si>
  <si>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</si>
  <si>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</si>
  <si>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</si>
  <si>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</si>
  <si>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</si>
  <si>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</si>
  <si>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</si>
  <si>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</si>
  <si>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</si>
  <si>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</si>
  <si>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</si>
  <si>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</si>
  <si>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</si>
  <si>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</si>
  <si>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</si>
  <si>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</si>
  <si>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</si>
  <si>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</si>
  <si>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</si>
  <si>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</si>
  <si>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</si>
  <si>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</si>
  <si>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</si>
  <si>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</si>
  <si>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</si>
  <si>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</si>
  <si>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</si>
  <si>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</si>
  <si>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</si>
  <si>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</si>
  <si>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</si>
  <si>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</si>
  <si>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</si>
  <si>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</si>
  <si>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</si>
  <si>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</si>
  <si>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</si>
  <si>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</si>
  <si>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</si>
  <si>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</si>
  <si>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</si>
  <si>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</si>
  <si>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</si>
  <si>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</si>
  <si>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</si>
  <si>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</si>
  <si>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</si>
  <si>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</si>
  <si>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</si>
  <si>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</si>
  <si>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</si>
  <si>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</si>
  <si>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</si>
  <si>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</si>
  <si>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</si>
  <si>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</si>
  <si>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</si>
  <si>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</si>
  <si>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</si>
  <si>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</si>
  <si>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</si>
  <si>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</si>
  <si>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</si>
  <si>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</si>
  <si>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</si>
  <si>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</si>
  <si>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</si>
  <si>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</si>
  <si>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</si>
  <si>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</si>
  <si>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</si>
  <si>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</si>
  <si>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</si>
  <si>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</si>
  <si>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</si>
  <si>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</si>
  <si>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</si>
  <si>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</si>
  <si>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</si>
  <si>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</si>
  <si>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</si>
  <si>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</si>
  <si>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</si>
  <si>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</si>
  <si>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</si>
  <si>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</si>
  <si>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</si>
  <si>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</si>
  <si>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</si>
  <si>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</si>
  <si>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</si>
  <si>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</si>
  <si>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</si>
  <si>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</si>
  <si>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</si>
  <si>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</si>
  <si>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</si>
  <si>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</si>
  <si>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</si>
  <si>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</si>
  <si>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</si>
  <si>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</si>
  <si>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</si>
  <si>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</si>
  <si>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</si>
  <si>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</si>
  <si>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</si>
  <si>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</si>
  <si>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</si>
  <si>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</si>
  <si>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</si>
  <si>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</si>
  <si>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</si>
  <si>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</si>
  <si>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</si>
  <si>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</si>
  <si>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</si>
  <si>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</si>
  <si>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</si>
  <si>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</si>
  <si>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</si>
  <si>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</si>
  <si>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</si>
  <si>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</si>
  <si>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</si>
  <si>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</si>
  <si>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</si>
  <si>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</si>
  <si>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</si>
  <si>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</si>
  <si>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</si>
  <si>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</si>
  <si>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</si>
  <si>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</si>
  <si>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</si>
  <si>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</si>
  <si>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</si>
  <si>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</si>
  <si>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</si>
  <si>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</si>
  <si>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</si>
  <si>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</si>
  <si>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</si>
  <si>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</si>
  <si>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</si>
  <si>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</si>
  <si>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</si>
  <si>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</si>
  <si>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</si>
  <si>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</si>
  <si>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</si>
  <si>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</si>
  <si>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</si>
  <si>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</si>
  <si>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</si>
  <si>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</si>
  <si>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</si>
  <si>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</si>
  <si>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</si>
  <si>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</si>
  <si>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</si>
  <si>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</si>
  <si>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</si>
  <si>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</si>
  <si>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</si>
  <si>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</si>
  <si>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</si>
  <si>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</si>
  <si>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</si>
  <si>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</si>
  <si>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</si>
  <si>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</si>
  <si>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</si>
  <si>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</si>
  <si>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</si>
  <si>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</si>
  <si>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</si>
  <si>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</si>
  <si>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</si>
  <si>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</si>
  <si>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</si>
  <si>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</si>
  <si>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</si>
  <si>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</si>
  <si>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</si>
  <si>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</si>
  <si>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</si>
  <si>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</si>
  <si>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</si>
  <si>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</si>
  <si>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</si>
  <si>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</si>
  <si>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</si>
  <si>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</si>
  <si>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</si>
  <si>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</si>
  <si>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</si>
  <si>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</si>
  <si>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</si>
  <si>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</si>
  <si>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</si>
  <si>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</si>
  <si>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</si>
  <si>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</si>
  <si>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</si>
  <si>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</si>
  <si>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</si>
  <si>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</si>
  <si>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</si>
  <si>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</si>
  <si>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</si>
  <si>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</si>
  <si>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</si>
  <si>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</si>
  <si>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</si>
  <si>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</si>
  <si>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</si>
  <si>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</si>
  <si>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</si>
  <si>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</si>
  <si>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</si>
  <si>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</si>
  <si>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</si>
  <si>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</si>
  <si>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</si>
  <si>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</si>
  <si>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</si>
  <si>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</si>
  <si>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</si>
  <si>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</si>
  <si>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</si>
  <si>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</si>
  <si>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</si>
  <si>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</si>
  <si>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</si>
  <si>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</si>
  <si>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</si>
  <si>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</si>
  <si>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</si>
  <si>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</si>
  <si>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</si>
  <si>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</si>
  <si>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</si>
  <si>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</si>
  <si>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</si>
  <si>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</si>
  <si>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</si>
  <si>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</si>
  <si>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</si>
  <si>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</si>
  <si>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</si>
  <si>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</si>
  <si>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</si>
  <si>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</si>
  <si>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</si>
  <si>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</si>
  <si>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</si>
  <si>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</si>
  <si>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</si>
  <si>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</si>
  <si>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</si>
  <si>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</si>
  <si>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</si>
  <si>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</si>
  <si>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</si>
  <si>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</si>
  <si>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</si>
  <si>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</si>
  <si>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</si>
  <si>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</si>
  <si>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</si>
  <si>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</si>
  <si>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</si>
  <si>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</si>
  <si>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</si>
  <si>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</si>
  <si>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</si>
  <si>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</si>
  <si>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</si>
  <si>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</si>
  <si>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</si>
  <si>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</si>
  <si>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</si>
  <si>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</si>
  <si>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</si>
  <si>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</si>
  <si>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</si>
  <si>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</si>
  <si>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</si>
  <si>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</si>
  <si>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</si>
  <si>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</si>
  <si>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</si>
  <si>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</si>
  <si>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</si>
  <si>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</si>
  <si>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</si>
  <si>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</si>
  <si>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</si>
  <si>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</si>
  <si>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</si>
  <si>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</si>
  <si>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</si>
  <si>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</si>
  <si>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</si>
  <si>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</si>
  <si>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</si>
  <si>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</si>
  <si>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</si>
  <si>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</si>
  <si>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</si>
  <si>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</si>
  <si>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</si>
  <si>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</si>
  <si>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</si>
  <si>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</si>
  <si>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</si>
  <si>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</si>
  <si>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</si>
  <si>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</si>
  <si>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</si>
  <si>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</si>
  <si>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</si>
  <si>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</si>
  <si>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</si>
  <si>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</si>
  <si>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</si>
  <si>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</si>
  <si>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</si>
  <si>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</si>
  <si>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</si>
  <si>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</si>
  <si>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</si>
  <si>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</si>
  <si>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</si>
  <si>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</si>
  <si>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</si>
  <si>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</si>
  <si>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</si>
  <si>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</si>
  <si>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</si>
  <si>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</si>
  <si>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</si>
  <si>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</si>
  <si>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</si>
  <si>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</si>
  <si>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</si>
  <si>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</si>
  <si>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</si>
  <si>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</si>
  <si>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</si>
  <si>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</si>
  <si>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</si>
  <si>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</si>
  <si>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</si>
  <si>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</si>
  <si>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</si>
  <si>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</si>
  <si>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</si>
  <si>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</si>
  <si>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</si>
  <si>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</si>
  <si>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</si>
  <si>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</si>
  <si>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</si>
  <si>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</si>
  <si>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</si>
  <si>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</si>
  <si>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</si>
  <si>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</si>
  <si>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</si>
  <si>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</si>
  <si>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</si>
  <si>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</si>
  <si>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</si>
  <si>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</si>
  <si>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</si>
  <si>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</si>
  <si>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</si>
  <si>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</si>
  <si>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</si>
  <si>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</si>
  <si>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</si>
  <si>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</si>
  <si>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</si>
  <si>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</si>
  <si>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</si>
  <si>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</si>
  <si>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</si>
  <si>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</si>
  <si>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</si>
  <si>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</si>
  <si>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</si>
  <si>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</si>
  <si>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</si>
  <si>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</si>
  <si>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</si>
  <si>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</si>
  <si>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</si>
  <si>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</si>
  <si>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</si>
  <si>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</si>
  <si>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</si>
  <si>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</si>
  <si>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</si>
  <si>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</si>
  <si>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</si>
  <si>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</si>
  <si>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</si>
  <si>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</si>
  <si>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</si>
  <si>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</si>
  <si>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</si>
  <si>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</si>
  <si>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</si>
  <si>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</si>
  <si>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</si>
  <si>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</si>
  <si>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</si>
  <si>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</si>
  <si>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</si>
  <si>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</si>
  <si>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</si>
  <si>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</si>
  <si>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</si>
  <si>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</si>
  <si>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</si>
  <si>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</si>
  <si>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</si>
  <si>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</si>
  <si>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</si>
  <si>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</si>
  <si>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</si>
  <si>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</si>
  <si>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</si>
  <si>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</si>
  <si>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</si>
  <si>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</si>
  <si>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</si>
  <si>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</si>
  <si>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</si>
  <si>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</si>
  <si>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</si>
  <si>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</si>
  <si>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</si>
  <si>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</si>
  <si>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</si>
  <si>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</si>
  <si>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</si>
  <si>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</si>
  <si>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</si>
  <si>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</si>
  <si>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</si>
  <si>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</si>
  <si>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</si>
  <si>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</si>
  <si>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</si>
  <si>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</si>
  <si>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</si>
  <si>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</si>
  <si>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</si>
  <si>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</si>
  <si>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</si>
  <si>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</si>
  <si>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</si>
  <si>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</si>
  <si>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</si>
  <si>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</si>
  <si>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</si>
  <si>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</si>
  <si>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</si>
  <si>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</si>
  <si>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</si>
  <si>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</si>
  <si>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</si>
  <si>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</si>
  <si>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</si>
  <si>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</si>
  <si>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</si>
  <si>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</si>
  <si>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</si>
  <si>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</si>
  <si>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</si>
  <si>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</si>
  <si>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</si>
  <si>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</si>
  <si>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</si>
  <si>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</si>
  <si>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</si>
  <si>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</si>
  <si>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</si>
  <si>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</si>
  <si>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</si>
  <si>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</si>
  <si>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</si>
  <si>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</si>
  <si>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</si>
  <si>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</si>
  <si>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</si>
  <si>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</si>
  <si>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</si>
  <si>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</si>
  <si>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</si>
  <si>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</si>
  <si>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</si>
  <si>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</si>
  <si>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</si>
  <si>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</si>
  <si>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</si>
  <si>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</si>
  <si>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</si>
  <si>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</si>
  <si>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</si>
  <si>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</si>
  <si>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</si>
  <si>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</si>
  <si>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</si>
  <si>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</si>
  <si>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</si>
  <si>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</si>
  <si>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</si>
  <si>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</si>
  <si>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</si>
  <si>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</si>
  <si>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</si>
  <si>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</si>
  <si>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</si>
  <si>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</si>
  <si>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</si>
  <si>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</si>
  <si>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</si>
  <si>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</si>
  <si>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</si>
  <si>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</si>
  <si>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</si>
  <si>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</si>
  <si>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</si>
  <si>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</si>
  <si>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</si>
  <si>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</si>
  <si>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</si>
  <si>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</si>
  <si>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</si>
  <si>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</si>
  <si>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</si>
  <si>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</si>
  <si>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</si>
  <si>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</si>
  <si>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</si>
  <si>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</si>
  <si>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</si>
  <si>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</si>
  <si>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</si>
  <si>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</si>
  <si>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</si>
  <si>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</si>
  <si>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</si>
  <si>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</si>
  <si>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</si>
  <si>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</si>
  <si>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</si>
  <si>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</si>
  <si>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</si>
  <si>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</si>
  <si>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</si>
  <si>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</si>
  <si>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</si>
  <si>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</si>
  <si>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</si>
  <si>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</si>
  <si>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</si>
  <si>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</si>
  <si>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</si>
  <si>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</si>
  <si>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</si>
  <si>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</si>
  <si>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</si>
  <si>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</si>
  <si>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</si>
  <si>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</si>
  <si>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</si>
  <si>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</si>
  <si>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</si>
  <si>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</si>
  <si>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</si>
  <si>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</si>
  <si>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</si>
  <si>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</si>
  <si>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</si>
  <si>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</si>
  <si>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</si>
  <si>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</si>
  <si>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</si>
  <si>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</si>
  <si>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</si>
  <si>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</si>
  <si>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</si>
  <si>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</si>
  <si>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</si>
  <si>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</si>
  <si>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</si>
  <si>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</si>
  <si>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</si>
  <si>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</si>
  <si>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</si>
  <si>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</si>
  <si>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</si>
  <si>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</si>
  <si>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</si>
  <si>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</si>
  <si>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</si>
  <si>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</si>
  <si>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</si>
  <si>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</si>
  <si>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</si>
  <si>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</si>
  <si>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</si>
  <si>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</si>
  <si>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</si>
  <si>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</si>
  <si>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</si>
  <si>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</si>
  <si>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</si>
  <si>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</si>
  <si>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</si>
  <si>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</si>
  <si>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</si>
  <si>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</si>
  <si>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</si>
  <si>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</si>
  <si>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</si>
  <si>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</si>
  <si>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</si>
  <si>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</si>
  <si>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</si>
  <si>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</si>
  <si>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</si>
  <si>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</si>
  <si>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</si>
  <si>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</si>
  <si>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</si>
  <si>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</si>
  <si>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</si>
  <si>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</si>
  <si>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</si>
  <si>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</si>
  <si>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</si>
  <si>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</si>
  <si>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</si>
  <si>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</si>
  <si>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</si>
  <si>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</si>
  <si>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</si>
  <si>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</si>
  <si>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</si>
  <si>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</si>
  <si>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</si>
  <si>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</si>
  <si>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</si>
  <si>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</si>
  <si>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</si>
  <si>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</si>
  <si>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</si>
  <si>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</si>
  <si>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</si>
  <si>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</si>
  <si>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</si>
  <si>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</si>
  <si>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</si>
  <si>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</si>
  <si>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</si>
  <si>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</si>
  <si>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</si>
  <si>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</si>
  <si>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</si>
  <si>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</si>
  <si>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</si>
  <si>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</si>
  <si>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</si>
  <si>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</si>
  <si>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</si>
  <si>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</si>
  <si>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</si>
  <si>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</si>
  <si>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</si>
  <si>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</si>
  <si>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</si>
  <si>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</si>
  <si>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</si>
  <si>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</si>
  <si>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</si>
  <si>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</si>
  <si>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</si>
  <si>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</si>
  <si>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</si>
  <si>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</si>
  <si>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</si>
  <si>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</si>
  <si>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</si>
  <si>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</si>
  <si>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</si>
  <si>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</si>
  <si>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</si>
  <si>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</si>
  <si>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</si>
  <si>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</si>
  <si>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</si>
  <si>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</si>
  <si>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</si>
  <si>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</si>
  <si>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</si>
  <si>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</si>
  <si>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</si>
  <si>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</si>
  <si>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</si>
  <si>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</si>
  <si>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</si>
  <si>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</si>
  <si>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</si>
  <si>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</si>
  <si>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</si>
  <si>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</si>
  <si>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</si>
  <si>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</si>
  <si>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</si>
  <si>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</si>
  <si>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</si>
  <si>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</si>
  <si>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</si>
  <si>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</si>
  <si>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</si>
  <si>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</si>
  <si>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</si>
  <si>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</si>
  <si>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</si>
  <si>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</si>
  <si>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</si>
  <si>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</si>
  <si>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</si>
  <si>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</si>
  <si>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</si>
  <si>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</si>
  <si>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</si>
  <si>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</si>
  <si>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</si>
  <si>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</si>
  <si>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</si>
  <si>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</si>
  <si>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</si>
  <si>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</si>
  <si>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</si>
  <si>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</si>
  <si>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</si>
  <si>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</si>
  <si>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</si>
  <si>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</si>
  <si>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</si>
  <si>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</si>
  <si>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</si>
  <si>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</si>
  <si>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</si>
  <si>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</si>
  <si>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</si>
  <si>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</si>
  <si>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</si>
  <si>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</si>
  <si>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</si>
  <si>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</si>
  <si>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</si>
  <si>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</si>
  <si>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</si>
  <si>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</si>
  <si>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</si>
  <si>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</si>
  <si>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</si>
  <si>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</si>
  <si>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</si>
  <si>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</si>
  <si>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</si>
  <si>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</si>
  <si>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</si>
  <si>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</si>
  <si>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</si>
  <si>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</si>
  <si>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</si>
  <si>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</si>
  <si>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</si>
  <si>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</si>
  <si>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</si>
  <si>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</si>
  <si>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</si>
  <si>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</si>
  <si>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</si>
  <si>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</si>
  <si>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</si>
  <si>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</si>
  <si>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</si>
  <si>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</si>
  <si>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</si>
  <si>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</si>
  <si>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</si>
  <si>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</si>
  <si>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</si>
  <si>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</si>
  <si>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</si>
  <si>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</si>
  <si>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</si>
  <si>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</si>
  <si>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</si>
  <si>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</si>
  <si>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</si>
  <si>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</si>
  <si>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</si>
  <si>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</si>
  <si>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</si>
  <si>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</si>
  <si>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</si>
  <si>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</si>
  <si>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</si>
  <si>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</si>
  <si>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</si>
  <si>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</si>
  <si>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</si>
  <si>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</si>
  <si>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</si>
  <si>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</si>
  <si>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</si>
  <si>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</si>
  <si>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</si>
  <si>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</si>
  <si>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</si>
  <si>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</si>
  <si>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</si>
  <si>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</si>
  <si>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</si>
  <si>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</si>
  <si>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</si>
  <si>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</si>
  <si>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</si>
  <si>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</si>
  <si>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</si>
  <si>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</si>
  <si>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</si>
  <si>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</si>
  <si>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</si>
  <si>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</si>
  <si>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</si>
  <si>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</si>
  <si>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</si>
  <si>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</si>
  <si>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</si>
  <si>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</si>
  <si>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</si>
  <si>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</si>
  <si>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</si>
  <si>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</si>
  <si>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</si>
  <si>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</si>
  <si>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</si>
  <si>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</si>
  <si>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</si>
  <si>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</si>
  <si>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</si>
  <si>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</si>
  <si>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</si>
  <si>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</si>
  <si>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</si>
  <si>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</si>
  <si>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</si>
  <si>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</si>
  <si>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</si>
  <si>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</si>
  <si>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</si>
  <si>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</si>
  <si>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</si>
  <si>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</si>
  <si>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</si>
  <si>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</si>
  <si>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</si>
  <si>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</si>
  <si>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</si>
  <si>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</si>
  <si>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</si>
  <si>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</si>
  <si>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</si>
  <si>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</si>
  <si>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</si>
  <si>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</si>
  <si>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</si>
  <si>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</si>
  <si>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</si>
  <si>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</si>
  <si>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</si>
  <si>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</si>
  <si>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</si>
  <si>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</si>
  <si>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</si>
  <si>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</si>
  <si>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</si>
  <si>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</si>
  <si>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</si>
  <si>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</si>
  <si>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</si>
  <si>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</si>
  <si>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</si>
  <si>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</si>
  <si>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</si>
  <si>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</si>
  <si>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</si>
  <si>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</si>
  <si>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</si>
  <si>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</si>
  <si>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</si>
  <si>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</si>
  <si>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</si>
  <si>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</si>
  <si>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</si>
  <si>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</si>
  <si>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</si>
  <si>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</si>
  <si>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</si>
  <si>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</si>
  <si>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</si>
  <si>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</si>
  <si>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</si>
  <si>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</si>
  <si>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</si>
  <si>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</si>
  <si>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</si>
  <si>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</si>
  <si>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</si>
  <si>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</si>
  <si>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</si>
  <si>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</si>
  <si>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</si>
  <si>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</si>
  <si>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</si>
  <si>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</si>
  <si>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</si>
  <si>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</si>
  <si>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</si>
  <si>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</si>
  <si>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</si>
  <si>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</si>
  <si>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</si>
  <si>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</si>
  <si>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</si>
  <si>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</si>
  <si>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</si>
  <si>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</si>
  <si>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</si>
  <si>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</si>
  <si>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</si>
  <si>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</si>
  <si>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</si>
  <si>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</si>
  <si>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</si>
  <si>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</si>
  <si>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</si>
  <si>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</si>
  <si>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</si>
  <si>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</si>
  <si>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</si>
  <si>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</si>
  <si>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</si>
  <si>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</si>
  <si>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</si>
  <si>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</si>
  <si>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</si>
  <si>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</si>
  <si>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</si>
  <si>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</si>
  <si>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</si>
  <si>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</si>
  <si>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</si>
  <si>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</si>
  <si>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</si>
  <si>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</si>
  <si>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</si>
  <si>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</si>
  <si>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</si>
  <si>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</si>
  <si>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</si>
  <si>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</si>
  <si>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</si>
  <si>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</si>
  <si>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</si>
  <si>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</si>
  <si>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</si>
  <si>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</si>
  <si>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</si>
  <si>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</si>
  <si>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</si>
  <si>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</si>
  <si>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</si>
  <si>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</si>
  <si>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</si>
  <si>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</si>
  <si>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</si>
  <si>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</si>
  <si>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</si>
  <si>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</si>
  <si>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</si>
  <si>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</si>
  <si>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</si>
  <si>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</si>
  <si>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</si>
  <si>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</si>
  <si>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</si>
  <si>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</si>
  <si>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</si>
  <si>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</si>
  <si>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</si>
  <si>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</si>
  <si>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</si>
  <si>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</si>
  <si>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</si>
  <si>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</si>
  <si>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</si>
  <si>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</si>
  <si>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</si>
  <si>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</si>
  <si>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</si>
  <si>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</si>
  <si>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</si>
  <si>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</si>
  <si>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</si>
  <si>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</si>
  <si>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</si>
  <si>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</si>
  <si>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</si>
  <si>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</si>
  <si>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</si>
  <si>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</si>
  <si>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</si>
  <si>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</si>
  <si>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</si>
  <si>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</si>
  <si>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</si>
  <si>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</si>
  <si>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</si>
  <si>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</si>
  <si>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</si>
  <si>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</si>
  <si>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</si>
  <si>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</si>
  <si>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</si>
  <si>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</si>
  <si>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</si>
  <si>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</si>
  <si>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</si>
  <si>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</si>
  <si>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</si>
  <si>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</si>
  <si>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</si>
  <si>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</si>
  <si>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</si>
  <si>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</si>
  <si>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</si>
  <si>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</si>
  <si>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</si>
  <si>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</si>
  <si>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</si>
  <si>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</si>
  <si>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</si>
  <si>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</si>
  <si>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</si>
  <si>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</si>
  <si>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</si>
  <si>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</si>
  <si>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</si>
  <si>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</si>
  <si>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</si>
  <si>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</si>
  <si>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</si>
  <si>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</si>
  <si>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</si>
  <si>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</si>
  <si>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</si>
  <si>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</si>
  <si>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</si>
  <si>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</si>
  <si>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</si>
  <si>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</si>
  <si>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</si>
  <si>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</si>
  <si>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</si>
  <si>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</si>
  <si>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</si>
  <si>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</si>
  <si>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</si>
  <si>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</si>
  <si>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</si>
  <si>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</si>
  <si>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</si>
  <si>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</si>
  <si>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</si>
  <si>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</si>
  <si>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</si>
  <si>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</si>
  <si>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</si>
  <si>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</si>
  <si>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</si>
  <si>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</si>
  <si>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</si>
  <si>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</si>
  <si>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</si>
  <si>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</si>
  <si>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</si>
  <si>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</si>
  <si>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</si>
  <si>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</si>
  <si>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</si>
  <si>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</si>
  <si>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</si>
  <si>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</si>
  <si>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</si>
  <si>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</si>
  <si>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</si>
  <si>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</si>
  <si>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</si>
  <si>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</si>
  <si>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</si>
  <si>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</si>
  <si>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</si>
  <si>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</si>
  <si>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</si>
  <si>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</si>
  <si>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</si>
  <si>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</si>
  <si>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</si>
  <si>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</si>
  <si>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</si>
  <si>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</si>
  <si>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</si>
  <si>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</si>
  <si>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</si>
  <si>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</si>
  <si>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</si>
  <si>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</si>
  <si>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</si>
  <si>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</si>
  <si>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</si>
  <si>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</si>
  <si>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</si>
  <si>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</si>
  <si>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</si>
  <si>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</si>
  <si>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</si>
  <si>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</si>
  <si>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</si>
  <si>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</si>
  <si>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</si>
  <si>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</si>
  <si>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</si>
  <si>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</si>
  <si>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</si>
  <si>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</si>
  <si>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</si>
  <si>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</si>
  <si>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</si>
  <si>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</si>
  <si>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</si>
  <si>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</si>
  <si>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</si>
  <si>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</si>
  <si>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</si>
  <si>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</si>
  <si>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</si>
  <si>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</si>
  <si>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</si>
  <si>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</si>
  <si>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</si>
  <si>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</si>
  <si>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</si>
  <si>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</si>
  <si>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</si>
  <si>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</si>
  <si>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</si>
  <si>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</si>
  <si>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</si>
  <si>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</si>
  <si>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</si>
  <si>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</si>
  <si>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</si>
  <si>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</si>
  <si>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</si>
  <si>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</si>
  <si>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</si>
  <si>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</si>
  <si>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</si>
  <si>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</si>
  <si>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</si>
  <si>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</si>
  <si>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</si>
  <si>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</si>
  <si>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</si>
  <si>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</si>
  <si>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</si>
  <si>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</si>
  <si>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</si>
  <si>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</si>
  <si>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</si>
  <si>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</si>
  <si>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</si>
  <si>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</si>
  <si>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</si>
  <si>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</si>
  <si>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</si>
  <si>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</si>
  <si>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</si>
  <si>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</si>
  <si>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</si>
  <si>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</si>
  <si>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</si>
  <si>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</si>
  <si>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</si>
  <si>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</si>
  <si>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</si>
  <si>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</si>
  <si>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</si>
  <si>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</si>
  <si>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</si>
  <si>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</si>
  <si>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</si>
  <si>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</si>
  <si>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</si>
  <si>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</si>
  <si>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</si>
  <si>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</si>
  <si>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</si>
  <si>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</si>
  <si>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</si>
  <si>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</si>
  <si>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</si>
  <si>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</si>
  <si>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</si>
  <si>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</si>
  <si>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</si>
  <si>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</si>
  <si>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</si>
  <si>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</si>
  <si>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</si>
  <si>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</si>
  <si>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</si>
  <si>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</si>
  <si>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</si>
  <si>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</si>
  <si>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</si>
  <si>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</si>
  <si>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</si>
  <si>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</si>
  <si>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</si>
  <si>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</si>
  <si>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</si>
  <si>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</si>
  <si>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</si>
  <si>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</si>
  <si>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</si>
  <si>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</si>
  <si>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</si>
  <si>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</si>
  <si>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</si>
  <si>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</si>
  <si>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</si>
  <si>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</si>
  <si>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</si>
  <si>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</si>
  <si>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</si>
  <si>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</si>
  <si>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</si>
  <si>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</si>
  <si>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</si>
  <si>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</si>
  <si>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</si>
  <si>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</si>
  <si>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</si>
  <si>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</si>
  <si>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</si>
  <si>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</si>
  <si>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</si>
  <si>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</si>
  <si>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</si>
  <si>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</si>
  <si>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</si>
  <si>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</si>
  <si>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</si>
  <si>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</si>
  <si>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</si>
  <si>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</si>
  <si>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</si>
  <si>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</si>
  <si>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</si>
  <si>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</si>
  <si>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</si>
  <si>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</si>
  <si>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</si>
  <si>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</si>
  <si>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</si>
  <si>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</si>
  <si>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</si>
  <si>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</si>
  <si>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</si>
  <si>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</si>
  <si>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</si>
  <si>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</si>
  <si>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</si>
  <si>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</si>
  <si>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</si>
  <si>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</si>
  <si>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</si>
  <si>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</si>
  <si>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</si>
  <si>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</si>
  <si>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</si>
  <si>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</si>
  <si>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</si>
  <si>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</si>
  <si>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</si>
  <si>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</si>
  <si>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</si>
  <si>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</si>
  <si>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</si>
  <si>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</si>
  <si>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</si>
  <si>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</si>
  <si>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</si>
  <si>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</si>
  <si>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</si>
  <si>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</si>
  <si>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</si>
  <si>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</si>
  <si>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</si>
  <si>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</si>
  <si>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</si>
  <si>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</si>
  <si>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</si>
  <si>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</si>
  <si>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</si>
  <si>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</si>
  <si>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</si>
  <si>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</si>
  <si>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</si>
  <si>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</si>
  <si>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</si>
  <si>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</si>
  <si>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</si>
  <si>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</si>
  <si>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</si>
  <si>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</si>
  <si>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</si>
  <si>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</si>
  <si>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</si>
  <si>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</si>
  <si>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</si>
  <si>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</si>
  <si>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</si>
  <si>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</si>
  <si>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</si>
  <si>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</si>
  <si>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</si>
  <si>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</si>
  <si>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</si>
  <si>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</si>
  <si>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</si>
  <si>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</si>
  <si>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</si>
  <si>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</si>
  <si>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</si>
  <si>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</si>
  <si>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</si>
  <si>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</si>
  <si>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</si>
  <si>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</si>
  <si>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</si>
  <si>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</si>
  <si>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</si>
  <si>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</si>
  <si>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</si>
  <si>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</si>
  <si>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</si>
  <si>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</si>
  <si>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</si>
  <si>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</si>
  <si>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</si>
  <si>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</si>
  <si>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</si>
  <si>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</si>
  <si>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</si>
  <si>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</si>
  <si>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</si>
  <si>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</si>
  <si>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</si>
  <si>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</si>
  <si>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</si>
  <si>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</si>
  <si>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</si>
  <si>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</si>
  <si>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</si>
  <si>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</si>
  <si>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</si>
  <si>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</si>
  <si>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</si>
  <si>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</si>
  <si>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</si>
  <si>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</si>
  <si>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</si>
  <si>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</si>
  <si>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</si>
  <si>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</si>
  <si>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</si>
  <si>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</si>
  <si>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</si>
  <si>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</si>
  <si>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</si>
  <si>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</si>
  <si>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</si>
  <si>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</si>
  <si>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</si>
  <si>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</si>
  <si>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</si>
  <si>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</si>
  <si>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</si>
  <si>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</si>
  <si>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</si>
  <si>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</si>
  <si>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</si>
  <si>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</si>
  <si>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</si>
  <si>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</si>
  <si>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</si>
  <si>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</si>
  <si>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</si>
  <si>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</si>
  <si>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</si>
  <si>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</si>
  <si>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</si>
  <si>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</si>
  <si>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</si>
  <si>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</si>
  <si>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</si>
  <si>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</si>
  <si>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</si>
  <si>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</si>
  <si>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</si>
  <si>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</si>
  <si>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</si>
  <si>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</si>
  <si>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</si>
  <si>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</si>
  <si>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</si>
  <si>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</si>
  <si>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</si>
  <si>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</si>
  <si>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</si>
  <si>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</si>
  <si>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</si>
  <si>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</si>
  <si>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</si>
  <si>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</si>
  <si>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</si>
  <si>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</si>
  <si>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</si>
  <si>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</si>
  <si>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</si>
  <si>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</si>
  <si>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</si>
  <si>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</si>
  <si>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</si>
  <si>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</si>
  <si>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</si>
  <si>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</si>
  <si>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</si>
  <si>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</si>
  <si>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</si>
  <si>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</si>
  <si>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</si>
  <si>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</si>
  <si>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</si>
  <si>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</si>
  <si>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</si>
  <si>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</si>
  <si>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</si>
  <si>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</si>
  <si>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</si>
  <si>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</si>
  <si>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</si>
  <si>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</si>
  <si>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</si>
  <si>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</si>
  <si>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</si>
  <si>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</si>
  <si>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</si>
  <si>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</si>
  <si>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</si>
  <si>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</si>
  <si>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</si>
  <si>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</si>
  <si>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</si>
  <si>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</si>
  <si>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</si>
  <si>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</si>
  <si>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</si>
  <si>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</si>
  <si>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</si>
  <si>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</si>
  <si>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</si>
  <si>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</si>
  <si>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</si>
  <si>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</si>
  <si>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</si>
  <si>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</si>
  <si>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</si>
  <si>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</si>
  <si>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</si>
  <si>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</si>
  <si>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</si>
  <si>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</si>
  <si>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</si>
  <si>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</si>
  <si>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</si>
  <si>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</si>
  <si>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</si>
  <si>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</si>
  <si>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</si>
  <si>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</si>
  <si>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</si>
  <si>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</si>
  <si>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</si>
  <si>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</si>
  <si>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</si>
  <si>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</si>
  <si>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</si>
  <si>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</si>
  <si>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</si>
  <si>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</si>
  <si>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</si>
  <si>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</si>
  <si>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</si>
  <si>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</si>
  <si>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</si>
  <si>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</si>
  <si>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</si>
  <si>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</si>
  <si>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</si>
  <si>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</si>
  <si>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</si>
  <si>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</si>
  <si>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</si>
  <si>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</si>
  <si>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</si>
  <si>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</si>
  <si>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</si>
  <si>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</si>
  <si>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</si>
  <si>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</si>
  <si>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</si>
  <si>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</si>
  <si>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</si>
  <si>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</si>
  <si>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</si>
  <si>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</si>
  <si>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</si>
  <si>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</si>
  <si>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</si>
  <si>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</si>
  <si>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</si>
  <si>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</si>
  <si>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</si>
  <si>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</si>
  <si>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</si>
  <si>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</si>
  <si>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</si>
  <si>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</si>
  <si>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</si>
  <si>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</si>
  <si>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</si>
  <si>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</si>
  <si>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</si>
  <si>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</si>
  <si>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</si>
  <si>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</si>
  <si>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</si>
  <si>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</si>
  <si>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</si>
  <si>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</si>
  <si>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</si>
  <si>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</si>
  <si>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</si>
  <si>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</si>
  <si>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</si>
  <si>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</si>
  <si>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</si>
  <si>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</si>
  <si>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</si>
  <si>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</si>
  <si>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</si>
  <si>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</si>
  <si>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</si>
  <si>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</si>
  <si>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</si>
  <si>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</si>
  <si>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</si>
  <si>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</si>
  <si>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</si>
  <si>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</si>
  <si>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</si>
  <si>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</si>
  <si>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</si>
  <si>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</si>
  <si>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</si>
  <si>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</si>
  <si>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</si>
  <si>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</si>
  <si>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</si>
  <si>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</si>
  <si>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</si>
  <si>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</si>
  <si>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</si>
  <si>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</si>
  <si>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</si>
  <si>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</si>
  <si>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</si>
  <si>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</si>
  <si>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</si>
  <si>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</si>
  <si>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</si>
  <si>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</si>
  <si>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</si>
  <si>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</si>
  <si>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</si>
  <si>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</si>
  <si>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</si>
  <si>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</si>
  <si>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</si>
  <si>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</si>
  <si>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</si>
  <si>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</si>
  <si>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</si>
  <si>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</si>
  <si>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</si>
  <si>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</si>
  <si>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</si>
  <si>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</si>
  <si>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</si>
  <si>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</si>
  <si>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</si>
  <si>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</si>
  <si>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</si>
  <si>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</si>
  <si>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</si>
  <si>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</si>
  <si>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</si>
  <si>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</si>
  <si>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</si>
  <si>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</si>
  <si>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</si>
  <si>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</si>
  <si>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</si>
  <si>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</si>
  <si>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</si>
  <si>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</si>
  <si>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</si>
  <si>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</si>
  <si>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</si>
  <si>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</si>
  <si>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</si>
  <si>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</si>
  <si>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</si>
  <si>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</si>
  <si>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</si>
  <si>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</si>
  <si>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</si>
  <si>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</si>
  <si>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</si>
  <si>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</si>
  <si>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</si>
  <si>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</si>
  <si>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</si>
  <si>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</si>
  <si>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</si>
  <si>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</si>
  <si>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</si>
  <si>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</si>
  <si>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</si>
  <si>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</si>
  <si>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</si>
  <si>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</si>
  <si>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</si>
  <si>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</si>
  <si>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</si>
  <si>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</si>
  <si>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</si>
  <si>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</si>
  <si>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</si>
  <si>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</si>
  <si>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</si>
  <si>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</si>
  <si>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</si>
  <si>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</si>
  <si>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</si>
  <si>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</si>
  <si>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</si>
  <si>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</si>
  <si>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</si>
  <si>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</si>
  <si>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</si>
  <si>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</si>
  <si>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</si>
  <si>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</si>
  <si>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</si>
  <si>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</si>
  <si>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</si>
  <si>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</si>
  <si>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</si>
  <si>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</si>
  <si>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</si>
  <si>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</si>
  <si>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</si>
  <si>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</si>
  <si>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</si>
  <si>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</si>
  <si>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</si>
  <si>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</si>
  <si>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</si>
  <si>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</si>
  <si>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</si>
  <si>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</si>
  <si>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</si>
  <si>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</si>
  <si>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</si>
  <si>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</si>
  <si>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</si>
  <si>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</si>
  <si>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</si>
  <si>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</si>
  <si>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</si>
  <si>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</si>
  <si>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</si>
  <si>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</si>
  <si>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</si>
  <si>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</si>
  <si>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</si>
  <si>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</si>
  <si>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</si>
  <si>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</si>
  <si>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</si>
  <si>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</si>
  <si>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</si>
  <si>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</si>
  <si>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</si>
  <si>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</si>
  <si>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</si>
  <si>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</si>
  <si>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</si>
  <si>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</si>
  <si>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</si>
  <si>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</si>
  <si>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</si>
  <si>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</si>
  <si>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</si>
  <si>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</si>
  <si>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</si>
  <si>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</si>
  <si>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</si>
  <si>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</si>
  <si>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</si>
  <si>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</si>
  <si>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</si>
  <si>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</si>
  <si>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</si>
  <si>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</si>
  <si>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</si>
  <si>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</si>
  <si>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</si>
  <si>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</si>
  <si>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</si>
  <si>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</si>
  <si>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</si>
  <si>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</si>
  <si>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</si>
  <si>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</si>
  <si>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</si>
  <si>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</si>
  <si>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</si>
  <si>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</si>
  <si>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</si>
  <si>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</si>
  <si>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</si>
  <si>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</si>
  <si>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</si>
  <si>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</si>
  <si>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</si>
  <si>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</si>
  <si>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</si>
  <si>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</si>
  <si>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</si>
  <si>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</si>
  <si>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</si>
  <si>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</si>
  <si>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</si>
  <si>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</si>
  <si>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</si>
  <si>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</si>
  <si>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</si>
  <si>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</si>
  <si>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</si>
  <si>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</si>
  <si>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</si>
  <si>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</si>
  <si>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</si>
  <si>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</si>
  <si>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</si>
  <si>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</si>
  <si>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</si>
  <si>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</si>
  <si>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</si>
  <si>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</si>
  <si>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</si>
  <si>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</si>
  <si>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</si>
  <si>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</si>
  <si>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</si>
  <si>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</si>
  <si>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</si>
  <si>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</si>
  <si>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</si>
  <si>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</si>
  <si>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</si>
  <si>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</si>
  <si>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</si>
  <si>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</si>
  <si>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</si>
  <si>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</si>
  <si>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</si>
  <si>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</si>
  <si>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</si>
  <si>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</si>
  <si>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</si>
  <si>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</si>
  <si>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</si>
  <si>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</si>
  <si>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</si>
  <si>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</si>
  <si>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</si>
  <si>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</si>
  <si>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</si>
  <si>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</si>
  <si>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</si>
  <si>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</si>
  <si>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</si>
  <si>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</si>
  <si>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</si>
  <si>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</si>
  <si>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</si>
  <si>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</si>
  <si>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</si>
  <si>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</si>
  <si>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</si>
  <si>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</si>
  <si>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</si>
  <si>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</si>
  <si>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</si>
  <si>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</si>
  <si>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</si>
  <si>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</si>
  <si>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</si>
  <si>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</si>
  <si>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</si>
  <si>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</si>
  <si>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</si>
  <si>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</si>
  <si>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</si>
  <si>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</si>
  <si>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</si>
  <si>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</si>
  <si>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</si>
  <si>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</si>
  <si>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</si>
  <si>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</si>
  <si>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</si>
  <si>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</si>
  <si>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</si>
  <si>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</si>
  <si>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</si>
  <si>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</si>
  <si>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</si>
  <si>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</si>
  <si>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</si>
  <si>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</si>
  <si>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</si>
  <si>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</si>
  <si>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</si>
  <si>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</si>
  <si>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</si>
  <si>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</si>
  <si>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</si>
  <si>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</si>
  <si>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</si>
  <si>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</si>
  <si>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</si>
  <si>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</si>
  <si>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</si>
  <si>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</si>
  <si>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</si>
  <si>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</si>
  <si>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</si>
  <si>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</si>
  <si>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</si>
  <si>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</si>
  <si>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</si>
  <si>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</si>
  <si>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</si>
  <si>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</si>
  <si>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</si>
  <si>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</si>
  <si>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</si>
  <si>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</si>
  <si>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</si>
  <si>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</si>
  <si>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</si>
  <si>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</si>
  <si>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</si>
  <si>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</si>
  <si>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</si>
  <si>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</si>
  <si>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</si>
  <si>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</si>
  <si>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</si>
  <si>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</si>
  <si>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</si>
  <si>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</si>
  <si>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</si>
  <si>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</si>
  <si>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</si>
  <si>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</si>
  <si>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</si>
  <si>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</si>
  <si>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</si>
  <si>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</si>
  <si>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</si>
  <si>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</si>
  <si>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</si>
  <si>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</si>
  <si>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</si>
  <si>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</si>
  <si>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</si>
  <si>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</si>
  <si>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</si>
  <si>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</si>
  <si>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</si>
  <si>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</si>
  <si>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</si>
  <si>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</si>
  <si>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</si>
  <si>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</si>
  <si>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</si>
  <si>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</si>
  <si>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</si>
  <si>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</si>
  <si>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</si>
  <si>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</si>
  <si>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</si>
  <si>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</si>
  <si>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</si>
  <si>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</si>
  <si>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</si>
  <si>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</si>
  <si>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</si>
  <si>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</si>
  <si>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</si>
  <si>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</si>
  <si>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</si>
  <si>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</si>
  <si>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</si>
  <si>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</si>
  <si>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</si>
  <si>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</si>
  <si>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</si>
  <si>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</si>
  <si>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</si>
  <si>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</si>
  <si>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</si>
  <si>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</si>
  <si>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</si>
  <si>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</si>
  <si>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</si>
  <si>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</si>
  <si>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</si>
  <si>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</si>
  <si>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</si>
  <si>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</si>
  <si>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</si>
  <si>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</si>
  <si>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</si>
  <si>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</si>
  <si>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</si>
  <si>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</si>
  <si>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</si>
  <si>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</si>
  <si>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</si>
  <si>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</si>
  <si>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</si>
  <si>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</si>
  <si>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</si>
  <si>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</si>
  <si>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</si>
  <si>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</si>
  <si>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</si>
  <si>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</si>
  <si>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</si>
  <si>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</si>
  <si>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</si>
  <si>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</si>
  <si>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</si>
  <si>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</si>
  <si>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</si>
  <si>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</si>
  <si>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</si>
  <si>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</si>
  <si>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</si>
  <si>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</si>
  <si>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</si>
  <si>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</si>
  <si>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</si>
  <si>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</si>
  <si>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</si>
  <si>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</si>
  <si>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</si>
  <si>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</si>
  <si>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</si>
  <si>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</si>
  <si>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</si>
  <si>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</si>
  <si>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</si>
  <si>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</si>
  <si>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</si>
  <si>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</si>
  <si>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</si>
  <si>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</si>
  <si>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</si>
  <si>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</si>
  <si>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</si>
  <si>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</si>
  <si>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</si>
  <si>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</si>
  <si>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</si>
  <si>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</si>
  <si>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</si>
  <si>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</si>
  <si>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</si>
  <si>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</si>
  <si>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</si>
  <si>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</si>
  <si>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</si>
  <si>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</si>
  <si>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</si>
  <si>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</si>
  <si>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</si>
  <si>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</si>
  <si>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</si>
  <si>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</si>
  <si>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</si>
  <si>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</si>
  <si>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</si>
  <si>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</si>
  <si>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</si>
  <si>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</si>
  <si>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</si>
  <si>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</si>
  <si>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</si>
  <si>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</si>
  <si>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</si>
  <si>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</si>
  <si>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</si>
  <si>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</si>
  <si>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</si>
  <si>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</si>
  <si>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</si>
  <si>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</si>
  <si>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</si>
  <si>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</si>
  <si>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</si>
  <si>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</si>
  <si>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</si>
  <si>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</si>
  <si>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</si>
  <si>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</si>
  <si>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</si>
  <si>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</si>
  <si>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</si>
  <si>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</si>
  <si>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</si>
  <si>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</si>
  <si>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</si>
  <si>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</si>
  <si>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</si>
  <si>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</si>
  <si>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</si>
  <si>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</si>
  <si>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</si>
  <si>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</si>
  <si>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</si>
  <si>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</si>
  <si>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</si>
  <si>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</si>
  <si>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</si>
  <si>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</si>
  <si>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</si>
  <si>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</si>
  <si>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</si>
  <si>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</si>
  <si>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</si>
  <si>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</si>
  <si>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</si>
  <si>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</si>
  <si>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</si>
  <si>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</si>
  <si>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</si>
  <si>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</si>
  <si>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</si>
  <si>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</si>
  <si>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</si>
  <si>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</si>
  <si>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</si>
  <si>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</si>
  <si>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</si>
  <si>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</si>
  <si>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</si>
  <si>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</si>
  <si>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</si>
  <si>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</si>
  <si>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</si>
  <si>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</si>
  <si>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</si>
  <si>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</si>
  <si>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</si>
  <si>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</si>
  <si>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</si>
  <si>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</si>
  <si>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</si>
  <si>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</si>
  <si>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</si>
  <si>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</si>
  <si>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</si>
  <si>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</si>
  <si>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</si>
  <si>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</si>
  <si>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</si>
  <si>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</si>
  <si>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</si>
  <si>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</si>
  <si>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</si>
  <si>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</si>
  <si>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</si>
  <si>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</si>
  <si>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</si>
  <si>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</si>
  <si>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</si>
  <si>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</si>
  <si>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</si>
  <si>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</si>
  <si>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</si>
  <si>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</si>
  <si>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</si>
  <si>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</si>
  <si>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</si>
  <si>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</si>
  <si>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</si>
  <si>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</si>
  <si>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</si>
  <si>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</si>
  <si>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</si>
  <si>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</si>
  <si>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</si>
  <si>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</si>
  <si>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</si>
  <si>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</si>
  <si>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</si>
  <si>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</si>
  <si>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</si>
  <si>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</si>
  <si>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</si>
  <si>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</si>
  <si>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</si>
  <si>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</si>
  <si>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</si>
  <si>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</si>
  <si>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</si>
  <si>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</si>
  <si>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</si>
  <si>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</si>
  <si>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</si>
  <si>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</si>
  <si>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</si>
  <si>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</si>
  <si>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</si>
  <si>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</si>
  <si>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</si>
  <si>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</si>
  <si>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</si>
  <si>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</si>
  <si>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</si>
  <si>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</si>
  <si>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</si>
  <si>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</si>
  <si>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</si>
  <si>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</si>
  <si>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</si>
  <si>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</si>
  <si>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</si>
  <si>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</si>
  <si>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</si>
  <si>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</si>
  <si>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</si>
  <si>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</si>
  <si>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</si>
  <si>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</si>
  <si>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</si>
  <si>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</si>
  <si>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</si>
  <si>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</si>
  <si>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</si>
  <si>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</si>
  <si>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</si>
  <si>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</si>
  <si>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</si>
  <si>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</si>
  <si>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</si>
  <si>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</si>
  <si>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</si>
  <si>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</si>
  <si>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</si>
  <si>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</si>
  <si>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</si>
  <si>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</si>
  <si>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</si>
  <si>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</si>
  <si>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</si>
  <si>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</si>
  <si>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</si>
  <si>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</si>
  <si>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</si>
  <si>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</si>
  <si>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</si>
  <si>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</si>
  <si>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</si>
  <si>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</si>
  <si>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</si>
  <si>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</si>
  <si>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</si>
  <si>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</si>
  <si>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</si>
  <si>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</si>
  <si>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</si>
  <si>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</si>
  <si>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</si>
  <si>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</si>
  <si>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</si>
  <si>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</si>
  <si>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</si>
  <si>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</si>
  <si>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</si>
  <si>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</si>
  <si>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</si>
  <si>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</si>
  <si>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</si>
  <si>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</si>
  <si>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</si>
  <si>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</si>
  <si>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</si>
  <si>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</si>
  <si>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</si>
  <si>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</si>
  <si>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</si>
  <si>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</si>
  <si>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</si>
  <si>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</si>
  <si>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</si>
  <si>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</si>
  <si>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</si>
  <si>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</si>
  <si>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</si>
  <si>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</si>
  <si>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</si>
  <si>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</si>
  <si>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</si>
  <si>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</si>
  <si>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</si>
  <si>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</si>
  <si>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</si>
  <si>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</si>
  <si>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</si>
  <si>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</si>
  <si>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</si>
  <si>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</si>
  <si>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</si>
  <si>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</si>
  <si>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</si>
  <si>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</si>
  <si>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</si>
  <si>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</si>
  <si>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</si>
  <si>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</si>
  <si>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</si>
  <si>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</si>
  <si>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</si>
  <si>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</si>
  <si>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</si>
  <si>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</si>
  <si>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</si>
  <si>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</si>
  <si>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</si>
  <si>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</si>
  <si>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</si>
  <si>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</si>
  <si>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</si>
  <si>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</si>
  <si>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</si>
  <si>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</si>
  <si>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</si>
  <si>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</si>
  <si>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</si>
  <si>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</si>
  <si>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</si>
  <si>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</si>
  <si>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</si>
  <si>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</si>
  <si>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</si>
  <si>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</si>
  <si>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</si>
  <si>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</si>
  <si>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</si>
  <si>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</si>
  <si>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</si>
  <si>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</si>
  <si>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</si>
  <si>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</si>
  <si>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</si>
  <si>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</si>
  <si>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</si>
  <si>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</si>
  <si>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</si>
  <si>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</si>
  <si>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</si>
  <si>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</si>
  <si>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</si>
  <si>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</si>
  <si>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</si>
  <si>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</si>
  <si>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</si>
  <si>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</si>
  <si>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</si>
  <si>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</si>
  <si>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</si>
  <si>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</si>
  <si>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</si>
  <si>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</si>
  <si>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</si>
  <si>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</si>
  <si>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</si>
  <si>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</si>
  <si>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</si>
  <si>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</si>
  <si>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</si>
  <si>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</si>
  <si>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</si>
  <si>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</si>
  <si>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</si>
  <si>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</si>
  <si>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</si>
  <si>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</si>
  <si>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</si>
  <si>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</si>
  <si>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</si>
  <si>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</si>
  <si>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</si>
  <si>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</si>
  <si>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</si>
  <si>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</si>
  <si>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</si>
  <si>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</si>
  <si>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</si>
  <si>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</si>
  <si>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</si>
  <si>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</si>
  <si>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</si>
  <si>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</si>
  <si>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</si>
  <si>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</si>
  <si>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</si>
  <si>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</si>
  <si>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</si>
  <si>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</si>
  <si>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</si>
  <si>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</si>
  <si>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</si>
  <si>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</si>
  <si>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</si>
  <si>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</si>
  <si>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</si>
  <si>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</si>
  <si>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</si>
  <si>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</si>
  <si>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</si>
  <si>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</si>
  <si>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</si>
  <si>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</si>
  <si>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</si>
  <si>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</si>
  <si>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</si>
  <si>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</si>
  <si>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</si>
  <si>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</si>
  <si>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</si>
  <si>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</si>
  <si>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</si>
  <si>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</si>
  <si>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</si>
  <si>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</si>
  <si>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</si>
  <si>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</si>
  <si>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</si>
  <si>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</si>
  <si>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</si>
  <si>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</si>
  <si>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</si>
  <si>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</si>
  <si>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</si>
  <si>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</si>
  <si>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</si>
  <si>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</si>
  <si>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</si>
  <si>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</si>
  <si>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</si>
  <si>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</si>
  <si>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</si>
  <si>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</si>
  <si>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</si>
  <si>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</si>
  <si>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</si>
  <si>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</si>
  <si>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</si>
  <si>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</si>
  <si>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</si>
  <si>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</si>
  <si>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</si>
  <si>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</si>
  <si>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</si>
  <si>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</si>
  <si>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</si>
  <si>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</si>
  <si>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</si>
  <si>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</si>
  <si>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</si>
  <si>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</si>
  <si>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</si>
  <si>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</si>
  <si>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</si>
  <si>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</si>
  <si>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</si>
  <si>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</si>
  <si>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</si>
  <si>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</si>
  <si>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</si>
  <si>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</si>
  <si>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</si>
  <si>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</si>
  <si>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</si>
  <si>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</si>
  <si>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</si>
  <si>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</si>
  <si>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</si>
  <si>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</si>
  <si>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</si>
  <si>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</si>
  <si>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</si>
  <si>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</si>
  <si>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</si>
  <si>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</si>
  <si>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</si>
  <si>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</si>
  <si>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</si>
  <si>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</si>
  <si>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</si>
  <si>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</si>
  <si>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</si>
  <si>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</si>
  <si>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</si>
  <si>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</si>
  <si>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</si>
  <si>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</si>
  <si>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</si>
  <si>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</si>
  <si>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</si>
  <si>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</si>
  <si>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</si>
  <si>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</si>
  <si>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</si>
  <si>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</si>
  <si>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</si>
  <si>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</si>
  <si>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</si>
  <si>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</si>
  <si>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</si>
  <si>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</si>
  <si>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</si>
  <si>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</si>
  <si>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</si>
  <si>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</si>
  <si>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</si>
  <si>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</si>
  <si>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</si>
  <si>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</si>
  <si>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</si>
  <si>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</si>
  <si>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</si>
  <si>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</si>
  <si>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</si>
  <si>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</si>
  <si>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</si>
  <si>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</si>
  <si>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</si>
  <si>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</si>
  <si>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</si>
  <si>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</si>
  <si>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</si>
  <si>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</si>
  <si>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</si>
  <si>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</si>
  <si>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</si>
  <si>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</si>
  <si>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</si>
  <si>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</si>
  <si>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</si>
  <si>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</si>
  <si>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</si>
  <si>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</si>
  <si>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</si>
  <si>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</si>
  <si>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</si>
  <si>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</si>
  <si>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</si>
  <si>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</si>
  <si>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</si>
  <si>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</si>
  <si>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</si>
  <si>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</si>
  <si>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</si>
  <si>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</si>
  <si>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</si>
  <si>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</si>
  <si>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</si>
  <si>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</si>
  <si>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</si>
  <si>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</si>
  <si>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</si>
  <si>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</si>
  <si>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</si>
  <si>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</si>
  <si>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</si>
  <si>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</si>
  <si>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</si>
  <si>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</si>
  <si>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</si>
  <si>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</si>
  <si>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</si>
  <si>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</si>
  <si>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</si>
  <si>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</si>
  <si>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</si>
  <si>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</si>
  <si>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</si>
  <si>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</si>
  <si>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</si>
  <si>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</si>
  <si>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</si>
  <si>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</si>
  <si>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</si>
  <si>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</si>
  <si>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</si>
  <si>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</si>
  <si>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</si>
  <si>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</si>
  <si>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</si>
  <si>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</si>
  <si>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</si>
  <si>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</si>
  <si>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</si>
  <si>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</si>
  <si>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</si>
  <si>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</si>
  <si>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</si>
  <si>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</si>
  <si>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</si>
  <si>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</si>
  <si>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</si>
  <si>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</si>
  <si>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</si>
  <si>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</si>
  <si>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</si>
  <si>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</si>
  <si>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</si>
  <si>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</si>
  <si>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</si>
  <si>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</si>
  <si>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</si>
  <si>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</si>
  <si>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</si>
  <si>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</si>
  <si>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</si>
  <si>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</si>
  <si>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</si>
  <si>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</si>
  <si>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</si>
  <si>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</si>
  <si>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</si>
  <si>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</si>
  <si>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</si>
  <si>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</si>
  <si>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</si>
  <si>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</si>
  <si>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</si>
  <si>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</si>
  <si>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</si>
  <si>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</si>
  <si>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</si>
  <si>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</si>
  <si>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</si>
  <si>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</si>
  <si>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</si>
  <si>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</si>
  <si>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</si>
  <si>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</si>
  <si>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</si>
  <si>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</si>
  <si>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</si>
  <si>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</si>
  <si>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</si>
  <si>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</si>
  <si>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</si>
  <si>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</si>
  <si>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</si>
  <si>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</si>
  <si>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</si>
  <si>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</si>
  <si>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</si>
  <si>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</si>
  <si>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</si>
  <si>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</si>
  <si>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</si>
  <si>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</si>
  <si>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</si>
  <si>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</si>
  <si>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</si>
  <si>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</si>
  <si>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</si>
  <si>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</si>
  <si>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</si>
  <si>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</si>
  <si>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</si>
  <si>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</si>
  <si>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</si>
  <si>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</si>
  <si>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</si>
  <si>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</si>
  <si>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</si>
  <si>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</si>
  <si>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</si>
  <si>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</si>
  <si>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</si>
  <si>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</si>
  <si>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</si>
  <si>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</si>
  <si>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</si>
  <si>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</si>
  <si>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</si>
  <si>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</si>
  <si>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</si>
  <si>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</si>
  <si>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</si>
  <si>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</si>
  <si>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</si>
  <si>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</si>
  <si>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</si>
  <si>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</si>
  <si>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</si>
  <si>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</si>
  <si>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</si>
  <si>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</si>
  <si>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</si>
  <si>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</si>
  <si>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</si>
  <si>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</si>
  <si>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</si>
  <si>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</si>
  <si>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</si>
  <si>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</si>
  <si>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</si>
  <si>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</si>
  <si>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</si>
  <si>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</si>
  <si>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</si>
  <si>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</si>
  <si>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</si>
  <si>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</si>
  <si>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</si>
  <si>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</si>
  <si>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</si>
  <si>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</si>
  <si>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</si>
  <si>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</si>
  <si>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</si>
  <si>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</si>
  <si>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</si>
  <si>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</si>
  <si>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</si>
  <si>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</si>
  <si>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</si>
  <si>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</si>
  <si>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</si>
  <si>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</si>
  <si>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</si>
  <si>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</si>
  <si>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</si>
  <si>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</si>
  <si>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</si>
  <si>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</si>
  <si>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</si>
  <si>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</si>
  <si>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</si>
  <si>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</si>
  <si>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</si>
  <si>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</si>
  <si>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</si>
  <si>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</si>
  <si>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</si>
  <si>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</si>
  <si>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</si>
  <si>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</si>
  <si>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</si>
  <si>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</si>
  <si>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</si>
  <si>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</si>
  <si>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</si>
  <si>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</si>
  <si>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</si>
  <si>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</si>
  <si>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</si>
  <si>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</si>
  <si>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</si>
  <si>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</si>
  <si>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</si>
  <si>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</si>
  <si>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</si>
  <si>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</si>
  <si>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</si>
  <si>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</si>
  <si>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</si>
  <si>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</si>
  <si>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</si>
  <si>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</si>
  <si>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</si>
  <si>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</si>
  <si>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</si>
  <si>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</si>
  <si>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</si>
  <si>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</si>
  <si>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</si>
  <si>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</si>
  <si>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</si>
  <si>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</si>
  <si>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</si>
  <si>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</si>
  <si>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</si>
  <si>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</si>
  <si>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</si>
  <si>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</si>
  <si>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</si>
  <si>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</si>
  <si>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</si>
  <si>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</si>
  <si>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</si>
  <si>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</si>
  <si>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</si>
  <si>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</si>
  <si>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</si>
  <si>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</si>
  <si>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</si>
  <si>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</si>
  <si>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</si>
  <si>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</si>
  <si>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</si>
  <si>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</si>
  <si>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</si>
  <si>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</si>
  <si>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</si>
  <si>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</si>
  <si>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</si>
  <si>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</si>
  <si>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</si>
  <si>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</si>
  <si>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</si>
  <si>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</si>
  <si>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</si>
  <si>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</si>
  <si>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</si>
  <si>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</si>
  <si>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</si>
  <si>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</si>
  <si>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</si>
  <si>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</si>
  <si>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</si>
  <si>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</si>
  <si>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</si>
  <si>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</si>
  <si>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</si>
  <si>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</si>
  <si>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</si>
  <si>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</si>
  <si>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</si>
  <si>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</si>
  <si>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</si>
  <si>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</si>
  <si>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</si>
  <si>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</si>
  <si>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</si>
  <si>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</si>
  <si>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</si>
  <si>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</si>
  <si>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</si>
  <si>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</si>
  <si>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</si>
  <si>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</si>
  <si>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</si>
  <si>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</si>
  <si>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</si>
  <si>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</si>
  <si>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</si>
  <si>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</si>
  <si>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</si>
  <si>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</si>
  <si>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</si>
  <si>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</si>
  <si>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</si>
  <si>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</si>
  <si>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</si>
  <si>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</si>
  <si>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</si>
  <si>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</si>
  <si>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</si>
  <si>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</si>
  <si>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</si>
  <si>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</si>
  <si>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</si>
  <si>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</si>
  <si>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</si>
  <si>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</si>
  <si>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</si>
  <si>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</si>
  <si>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</si>
  <si>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</si>
  <si>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</si>
  <si>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</si>
  <si>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</si>
  <si>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</si>
  <si>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</si>
  <si>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</si>
  <si>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</si>
  <si>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</si>
  <si>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</si>
  <si>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</si>
  <si>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</si>
  <si>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</si>
  <si>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</si>
  <si>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</si>
  <si>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</si>
  <si>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</si>
  <si>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</si>
  <si>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</si>
  <si>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</si>
  <si>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</si>
  <si>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</si>
  <si>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</si>
  <si>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</si>
  <si>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</si>
  <si>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</si>
  <si>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</si>
  <si>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</si>
  <si>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</si>
  <si>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</si>
  <si>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</si>
  <si>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</si>
  <si>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</si>
  <si>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</si>
  <si>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</si>
  <si>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</si>
  <si>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</si>
  <si>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</si>
  <si>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</si>
  <si>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</si>
  <si>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</si>
  <si>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</si>
  <si>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</si>
  <si>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</si>
  <si>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</si>
  <si>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</si>
  <si>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</si>
  <si>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</si>
  <si>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</si>
  <si>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</si>
  <si>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</si>
  <si>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</si>
  <si>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</si>
  <si>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</si>
  <si>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</si>
  <si>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</si>
  <si>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</si>
  <si>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</si>
  <si>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</si>
  <si>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</si>
  <si>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</si>
  <si>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</si>
  <si>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</si>
  <si>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</si>
  <si>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</si>
  <si>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</si>
  <si>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</si>
  <si>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</si>
  <si>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</si>
  <si>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</si>
  <si>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</si>
  <si>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</si>
  <si>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</si>
  <si>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</si>
  <si>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</si>
  <si>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</si>
  <si>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</si>
  <si>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</si>
  <si>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</si>
  <si>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</si>
  <si>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</si>
  <si>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</si>
  <si>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</si>
  <si>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</si>
  <si>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</si>
  <si>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</si>
  <si>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</si>
  <si>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</si>
  <si>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</si>
  <si>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</si>
  <si>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</si>
  <si>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</si>
  <si>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</si>
  <si>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</si>
  <si>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</si>
  <si>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</si>
  <si>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</si>
  <si>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</si>
  <si>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</si>
  <si>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</si>
  <si>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</si>
  <si>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</si>
  <si>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</si>
  <si>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</si>
  <si>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</si>
  <si>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</si>
  <si>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</si>
  <si>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</si>
  <si>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</si>
  <si>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</si>
  <si>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</si>
  <si>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</si>
  <si>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</si>
  <si>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</si>
  <si>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</si>
  <si>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</si>
  <si>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</si>
  <si>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</si>
  <si>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</si>
  <si>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</si>
  <si>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</si>
  <si>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</si>
  <si>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</si>
  <si>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</si>
  <si>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</si>
  <si>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</si>
  <si>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</si>
  <si>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</si>
  <si>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</si>
  <si>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</si>
  <si>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</si>
  <si>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</si>
  <si>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</si>
  <si>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</si>
  <si>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</si>
  <si>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</si>
  <si>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</si>
  <si>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</si>
  <si>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</si>
  <si>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</si>
  <si>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</si>
  <si>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</si>
  <si>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</si>
  <si>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</si>
  <si>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</si>
  <si>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</si>
  <si>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</si>
  <si>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</si>
  <si>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</si>
  <si>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</si>
  <si>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</si>
  <si>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</si>
  <si>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</si>
  <si>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</si>
  <si>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</si>
  <si>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</si>
  <si>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</si>
  <si>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</si>
  <si>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</si>
  <si>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</si>
  <si>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</si>
  <si>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</si>
  <si>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</si>
  <si>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</si>
  <si>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</si>
  <si>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</si>
  <si>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</si>
  <si>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</si>
  <si>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</si>
  <si>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</si>
  <si>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</si>
  <si>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</si>
  <si>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</si>
  <si>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</si>
  <si>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</si>
  <si>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</si>
  <si>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</si>
  <si>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</si>
  <si>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</si>
  <si>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</si>
  <si>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</si>
  <si>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</si>
  <si>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</si>
  <si>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</si>
  <si>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</si>
  <si>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</si>
  <si>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</si>
  <si>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</si>
  <si>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</si>
  <si>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</si>
  <si>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</si>
  <si>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</si>
  <si>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</si>
  <si>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</si>
  <si>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</si>
  <si>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</si>
  <si>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</si>
  <si>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</si>
  <si>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</si>
  <si>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</si>
  <si>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</si>
  <si>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</si>
  <si>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</si>
  <si>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</si>
  <si>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</si>
  <si>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</si>
  <si>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</si>
  <si>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</si>
  <si>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</si>
  <si>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</si>
  <si>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</si>
  <si>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</si>
  <si>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</si>
  <si>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</si>
  <si>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</si>
  <si>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</si>
  <si>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</si>
  <si>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</si>
  <si>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</si>
  <si>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</si>
  <si>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</si>
  <si>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</si>
  <si>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</si>
  <si>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</si>
  <si>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</si>
  <si>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</si>
  <si>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</si>
  <si>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</si>
  <si>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</si>
  <si>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</si>
  <si>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</si>
  <si>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</si>
  <si>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</si>
  <si>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</si>
  <si>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</si>
  <si>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</si>
  <si>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</si>
  <si>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</si>
  <si>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</si>
  <si>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</si>
  <si>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</si>
  <si>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</si>
  <si>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</si>
  <si>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</si>
  <si>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</si>
  <si>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</si>
  <si>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</si>
  <si>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</si>
  <si>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</si>
  <si>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</si>
  <si>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</si>
  <si>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</si>
  <si>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</si>
  <si>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</si>
  <si>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</si>
  <si>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</si>
  <si>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</si>
  <si>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</si>
  <si>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</si>
  <si>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</si>
  <si>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</si>
  <si>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</si>
  <si>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</si>
  <si>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</si>
  <si>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</si>
  <si>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</si>
  <si>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</si>
  <si>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</si>
  <si>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</si>
  <si>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</si>
  <si>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</si>
  <si>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</si>
  <si>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</si>
  <si>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</si>
  <si>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</si>
  <si>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</si>
  <si>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</si>
  <si>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</si>
  <si>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</si>
  <si>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</si>
  <si>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</si>
  <si>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</si>
  <si>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</si>
  <si>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</si>
  <si>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</si>
  <si>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</si>
  <si>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</si>
  <si>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</si>
  <si>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</si>
  <si>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</si>
  <si>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</si>
  <si>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</si>
  <si>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</si>
  <si>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</si>
  <si>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</si>
  <si>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</si>
  <si>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</si>
  <si>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</si>
  <si>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</si>
  <si>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</si>
  <si>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</si>
  <si>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</si>
  <si>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</si>
  <si>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</si>
  <si>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</si>
  <si>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</si>
  <si>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</si>
  <si>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</si>
  <si>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</si>
  <si>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</si>
  <si>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</si>
  <si>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</si>
  <si>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</si>
  <si>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</si>
  <si>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</si>
  <si>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</si>
  <si>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</si>
  <si>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</si>
  <si>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</si>
  <si>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</si>
  <si>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</si>
  <si>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</si>
  <si>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</si>
  <si>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</si>
  <si>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</si>
  <si>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</si>
  <si>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</si>
  <si>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</si>
  <si>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</si>
  <si>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</si>
  <si>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</si>
  <si>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</si>
  <si>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</si>
  <si>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</si>
  <si>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</si>
  <si>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</si>
  <si>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</si>
  <si>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</si>
  <si>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</si>
  <si>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</si>
  <si>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</si>
  <si>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</si>
  <si>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</si>
  <si>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</si>
  <si>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</si>
  <si>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</si>
  <si>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</si>
  <si>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</si>
  <si>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</si>
  <si>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</si>
  <si>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</si>
  <si>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</si>
  <si>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</si>
  <si>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</si>
  <si>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</si>
  <si>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</si>
  <si>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</si>
  <si>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</si>
  <si>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</si>
  <si>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</si>
  <si>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</si>
  <si>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</si>
  <si>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</si>
  <si>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</si>
  <si>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</si>
  <si>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</si>
  <si>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</si>
  <si>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</si>
  <si>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</si>
  <si>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</si>
  <si>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</si>
  <si>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</si>
  <si>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</si>
  <si>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</si>
  <si>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</si>
  <si>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</si>
  <si>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</si>
  <si>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</si>
  <si>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</si>
  <si>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</si>
  <si>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</si>
  <si>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</si>
  <si>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</si>
  <si>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</si>
  <si>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</si>
  <si>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</si>
  <si>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</si>
  <si>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</si>
  <si>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</si>
  <si>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</si>
  <si>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</si>
  <si>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</si>
  <si>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</si>
  <si>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</si>
  <si>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</si>
  <si>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</si>
  <si>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</si>
  <si>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</si>
  <si>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</si>
  <si>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</si>
  <si>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</si>
  <si>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</si>
  <si>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</si>
  <si>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</si>
  <si>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</si>
  <si>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</si>
  <si>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</si>
  <si>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</si>
  <si>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</si>
  <si>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</si>
  <si>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</si>
  <si>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</si>
  <si>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</si>
  <si>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</si>
  <si>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</si>
  <si>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</si>
  <si>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</si>
  <si>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</si>
  <si>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</si>
  <si>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</si>
  <si>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</si>
  <si>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</si>
  <si>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</si>
  <si>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</si>
  <si>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</si>
  <si>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</si>
  <si>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</si>
  <si>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</si>
  <si>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</si>
  <si>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</si>
  <si>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</si>
  <si>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</si>
  <si>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</si>
  <si>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</si>
  <si>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</si>
  <si>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</si>
  <si>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</si>
  <si>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</si>
  <si>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</si>
  <si>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</si>
  <si>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</si>
  <si>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</si>
  <si>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</si>
  <si>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</si>
  <si>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</si>
  <si>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</si>
  <si>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</si>
  <si>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</si>
  <si>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</si>
  <si>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</si>
  <si>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</si>
  <si>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</si>
  <si>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</si>
  <si>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</si>
  <si>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</si>
  <si>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</si>
  <si>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</si>
  <si>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</si>
  <si>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</si>
  <si>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</si>
  <si>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</si>
  <si>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</si>
  <si>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</si>
  <si>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</si>
  <si>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</si>
  <si>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</si>
  <si>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</si>
  <si>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</si>
  <si>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</si>
  <si>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</si>
  <si>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</si>
  <si>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</si>
  <si>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</si>
  <si>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</si>
  <si>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</si>
  <si>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</si>
  <si>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</si>
  <si>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</si>
  <si>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</si>
  <si>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</si>
  <si>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</si>
  <si>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</si>
  <si>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</si>
  <si>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</si>
  <si>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</si>
  <si>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</si>
  <si>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</si>
  <si>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</si>
  <si>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</si>
  <si>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</si>
  <si>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</si>
  <si>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</si>
  <si>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</si>
  <si>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</si>
  <si>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</si>
  <si>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</si>
  <si>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</si>
  <si>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</si>
  <si>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</si>
  <si>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</si>
  <si>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</si>
  <si>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</si>
  <si>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</si>
  <si>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</si>
  <si>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</si>
  <si>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</si>
  <si>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</si>
  <si>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</si>
  <si>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</si>
  <si>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</si>
  <si>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</si>
  <si>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</si>
  <si>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</si>
  <si>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</si>
  <si>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</si>
  <si>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</si>
  <si>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</si>
  <si>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</si>
  <si>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</si>
  <si>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</si>
  <si>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</si>
  <si>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</si>
  <si>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</si>
  <si>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</si>
  <si>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</si>
  <si>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</si>
  <si>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</si>
  <si>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</si>
  <si>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</si>
  <si>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</si>
  <si>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</si>
  <si>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</si>
  <si>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</si>
  <si>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</si>
  <si>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</si>
  <si>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</si>
  <si>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</si>
  <si>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</si>
  <si>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</si>
  <si>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</si>
  <si>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</si>
  <si>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</si>
  <si>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</si>
  <si>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</si>
  <si>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</si>
  <si>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</si>
  <si>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</si>
  <si>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</si>
  <si>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</si>
  <si>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</si>
  <si>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</si>
  <si>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</si>
  <si>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</si>
  <si>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</si>
  <si>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</si>
  <si>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</si>
  <si>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</si>
  <si>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</si>
  <si>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</si>
  <si>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</si>
  <si>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</si>
  <si>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</si>
  <si>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</si>
  <si>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</si>
  <si>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</si>
  <si>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</si>
  <si>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</si>
  <si>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</si>
  <si>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</si>
  <si>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</si>
  <si>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</si>
  <si>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</si>
  <si>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</si>
  <si>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</si>
  <si>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</si>
  <si>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</si>
  <si>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</si>
  <si>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</si>
  <si>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</si>
  <si>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</si>
  <si>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</si>
  <si>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</si>
  <si>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</si>
  <si>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</si>
  <si>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</si>
  <si>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</si>
  <si>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</si>
  <si>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</si>
  <si>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</si>
  <si>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</si>
  <si>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</si>
  <si>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</si>
  <si>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</si>
  <si>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</si>
  <si>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</si>
  <si>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</si>
  <si>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</si>
  <si>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</si>
  <si>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</si>
  <si>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</si>
  <si>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</si>
  <si>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</si>
  <si>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</si>
  <si>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</si>
  <si>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</si>
  <si>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</si>
  <si>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</si>
  <si>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</si>
  <si>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</si>
  <si>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</si>
  <si>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</si>
  <si>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</si>
  <si>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</si>
  <si>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</si>
  <si>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</si>
  <si>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</si>
  <si>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</si>
  <si>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</si>
  <si>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</si>
  <si>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</si>
  <si>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</si>
  <si>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</si>
  <si>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</si>
  <si>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</si>
  <si>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</si>
  <si>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</si>
  <si>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</si>
  <si>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</si>
  <si>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</si>
  <si>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</si>
  <si>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</si>
  <si>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</si>
  <si>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</si>
  <si>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</si>
  <si>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</si>
  <si>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</si>
  <si>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</si>
  <si>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</si>
  <si>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</si>
  <si>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</si>
  <si>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</si>
  <si>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</si>
  <si>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</si>
  <si>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</si>
  <si>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</si>
  <si>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</si>
  <si>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</si>
  <si>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</si>
  <si>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</si>
  <si>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</si>
  <si>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</si>
  <si>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</si>
  <si>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</si>
  <si>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</si>
  <si>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</si>
  <si>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</si>
  <si>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</si>
  <si>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</si>
  <si>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</si>
  <si>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</si>
  <si>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</si>
  <si>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</si>
  <si>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</si>
  <si>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</si>
  <si>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</si>
  <si>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</si>
  <si>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</si>
  <si>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</si>
  <si>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</si>
  <si>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</si>
  <si>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</si>
  <si>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</si>
  <si>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</si>
  <si>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</si>
  <si>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</si>
  <si>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</si>
  <si>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</si>
  <si>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</si>
  <si>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</si>
  <si>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</si>
  <si>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</si>
  <si>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</si>
  <si>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</si>
  <si>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</si>
  <si>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</si>
  <si>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</si>
  <si>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</si>
  <si>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</si>
  <si>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</si>
  <si>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</si>
  <si>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</si>
  <si>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</si>
  <si>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</si>
  <si>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</si>
  <si>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</si>
  <si>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</si>
  <si>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</si>
  <si>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</si>
  <si>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</si>
  <si>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</si>
  <si>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</si>
  <si>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</si>
  <si>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</si>
  <si>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</si>
  <si>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</si>
  <si>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</si>
  <si>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</si>
  <si>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</si>
  <si>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</si>
  <si>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</si>
  <si>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</si>
  <si>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</si>
  <si>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</si>
  <si>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</si>
  <si>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</si>
  <si>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</si>
  <si>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</si>
  <si>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</si>
  <si>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</si>
  <si>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</si>
  <si>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</si>
  <si>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</si>
  <si>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</si>
  <si>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</si>
  <si>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</si>
  <si>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</si>
  <si>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</si>
  <si>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</si>
  <si>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</si>
  <si>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</si>
  <si>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</si>
  <si>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</si>
  <si>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</si>
  <si>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</si>
  <si>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</si>
  <si>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</si>
  <si>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</si>
  <si>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</si>
  <si>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</si>
  <si>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</si>
  <si>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</si>
  <si>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</si>
  <si>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</si>
  <si>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</si>
  <si>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</si>
  <si>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</si>
  <si>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</si>
  <si>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</si>
  <si>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</si>
  <si>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</si>
  <si>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</si>
  <si>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</si>
  <si>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</si>
  <si>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</si>
  <si>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</si>
  <si>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</si>
  <si>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</si>
  <si>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</si>
  <si>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</si>
  <si>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</si>
  <si>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</si>
  <si>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</si>
  <si>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</si>
  <si>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</si>
  <si>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</si>
  <si>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</si>
  <si>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</si>
  <si>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</si>
  <si>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</si>
  <si>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</si>
  <si>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</si>
  <si>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</si>
  <si>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</si>
  <si>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</si>
  <si>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</si>
  <si>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</si>
  <si>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</si>
  <si>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</si>
  <si>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</si>
  <si>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</si>
  <si>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</si>
  <si>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</si>
  <si>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</si>
  <si>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</si>
  <si>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</si>
  <si>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</si>
  <si>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</si>
  <si>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</si>
  <si>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</si>
  <si>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</si>
  <si>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</si>
  <si>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</si>
  <si>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</si>
  <si>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</si>
  <si>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</si>
  <si>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</si>
  <si>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</si>
  <si>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</si>
  <si>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</si>
  <si>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</si>
  <si>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</si>
  <si>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</si>
  <si>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</si>
  <si>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</si>
  <si>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</si>
  <si>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</si>
  <si>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</si>
  <si>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</si>
  <si>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</si>
  <si>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</si>
  <si>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</si>
  <si>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</si>
  <si>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</si>
  <si>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</si>
  <si>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</si>
  <si>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</si>
  <si>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</si>
  <si>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</si>
  <si>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</si>
  <si>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</si>
  <si>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</si>
  <si>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</si>
  <si>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</si>
  <si>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</si>
  <si>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</si>
  <si>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</si>
  <si>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</si>
  <si>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</si>
  <si>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</si>
  <si>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</si>
  <si>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</si>
  <si>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</si>
  <si>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</si>
  <si>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</si>
  <si>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</si>
  <si>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</si>
  <si>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</si>
  <si>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</si>
  <si>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</si>
  <si>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</si>
  <si>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</si>
  <si>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</si>
  <si>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</si>
  <si>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</si>
  <si>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</si>
  <si>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</si>
  <si>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</si>
  <si>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</si>
  <si>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</si>
  <si>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</si>
  <si>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</si>
  <si>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</si>
  <si>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</si>
  <si>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</si>
  <si>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</si>
  <si>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</si>
  <si>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</si>
  <si>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</si>
  <si>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</si>
  <si>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</si>
  <si>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</si>
  <si>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</si>
  <si>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</si>
  <si>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</si>
  <si>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</si>
  <si>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</si>
  <si>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</si>
  <si>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</si>
  <si>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</si>
  <si>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</si>
  <si>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</si>
  <si>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</si>
  <si>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</si>
  <si>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</si>
  <si>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</si>
  <si>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</si>
  <si>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</si>
  <si>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</si>
  <si>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</si>
  <si>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</si>
  <si>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</si>
  <si>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</si>
  <si>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</si>
  <si>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</si>
  <si>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</si>
  <si>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</si>
  <si>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</si>
  <si>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</si>
  <si>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</si>
  <si>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</si>
  <si>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</si>
  <si>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</si>
  <si>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</si>
  <si>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</si>
  <si>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</si>
  <si>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</si>
  <si>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</si>
  <si>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</si>
  <si>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</si>
  <si>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</si>
  <si>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</si>
  <si>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</si>
  <si>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</si>
  <si>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</si>
  <si>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</si>
  <si>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</si>
  <si>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</si>
  <si>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</si>
  <si>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</si>
  <si>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</si>
  <si>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</si>
  <si>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</si>
  <si>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</si>
  <si>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</si>
  <si>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</si>
  <si>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</si>
  <si>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</si>
  <si>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</si>
  <si>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</si>
  <si>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</si>
  <si>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</si>
  <si>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</si>
  <si>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</si>
  <si>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</si>
  <si>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</si>
  <si>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</si>
  <si>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</si>
  <si>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</si>
  <si>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</si>
  <si>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</si>
  <si>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</si>
  <si>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</si>
  <si>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</si>
  <si>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</si>
  <si>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</si>
  <si>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</si>
  <si>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</si>
  <si>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</si>
  <si>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</si>
  <si>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</si>
  <si>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</si>
  <si>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</si>
  <si>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</si>
  <si>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</si>
  <si>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</si>
  <si>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</si>
  <si>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</si>
  <si>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</si>
  <si>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</si>
  <si>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</si>
  <si>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</si>
  <si>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</si>
  <si>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</si>
  <si>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</si>
  <si>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</si>
  <si>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</si>
  <si>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</si>
  <si>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</si>
  <si>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</si>
  <si>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</si>
  <si>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</si>
  <si>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</si>
  <si>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</si>
  <si>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</si>
  <si>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</si>
  <si>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</si>
  <si>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</si>
  <si>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</si>
  <si>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</si>
  <si>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</si>
  <si>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</si>
  <si>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</si>
  <si>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</si>
  <si>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</si>
  <si>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</si>
  <si>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</si>
  <si>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</si>
  <si>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</si>
  <si>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</si>
  <si>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</si>
  <si>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</si>
  <si>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</si>
  <si>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</si>
  <si>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</si>
  <si>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</si>
  <si>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</si>
  <si>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</si>
  <si>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</si>
  <si>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</si>
  <si>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</si>
  <si>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</si>
  <si>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</si>
  <si>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</si>
  <si>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</si>
  <si>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</si>
  <si>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</si>
  <si>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</si>
  <si>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</si>
  <si>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</si>
  <si>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</si>
  <si>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</si>
  <si>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</si>
  <si>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</si>
  <si>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</si>
  <si>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</si>
  <si>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</si>
  <si>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</si>
  <si>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</si>
  <si>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</si>
  <si>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</si>
  <si>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</si>
  <si>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</si>
  <si>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</si>
  <si>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</si>
  <si>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</si>
  <si>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</si>
  <si>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</si>
  <si>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</si>
  <si>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</si>
  <si>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</si>
  <si>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</si>
  <si>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</si>
  <si>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</si>
  <si>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</si>
  <si>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</si>
  <si>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</si>
  <si>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</si>
  <si>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</si>
  <si>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</si>
  <si>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</si>
  <si>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</si>
  <si>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</si>
  <si>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</si>
  <si>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</si>
  <si>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</si>
  <si>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</si>
  <si>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</si>
  <si>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</si>
  <si>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</si>
  <si>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</si>
  <si>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</si>
  <si>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</si>
  <si>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</si>
  <si>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</si>
  <si>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</si>
  <si>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</si>
  <si>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</si>
  <si>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</si>
  <si>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</si>
  <si>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</si>
  <si>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</si>
  <si>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</si>
  <si>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</si>
  <si>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</si>
  <si>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</si>
  <si>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</si>
  <si>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</si>
  <si>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</si>
  <si>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</si>
  <si>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</si>
  <si>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</si>
  <si>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</si>
  <si>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</si>
  <si>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</si>
  <si>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</si>
  <si>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</si>
  <si>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</si>
  <si>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</si>
  <si>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</si>
  <si>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</si>
  <si>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</si>
  <si>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</si>
  <si>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</si>
  <si>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</si>
  <si>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</si>
  <si>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</si>
  <si>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</si>
  <si>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</si>
  <si>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</si>
  <si>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</si>
  <si>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</si>
  <si>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</si>
  <si>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</si>
  <si>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</si>
  <si>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</si>
  <si>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</si>
  <si>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</si>
  <si>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</si>
  <si>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</si>
  <si>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</si>
  <si>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</si>
  <si>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</si>
  <si>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</si>
  <si>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</si>
  <si>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</si>
  <si>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</si>
  <si>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</si>
  <si>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</si>
  <si>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</si>
  <si>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</si>
  <si>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</si>
  <si>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</si>
  <si>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</si>
  <si>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</si>
  <si>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</si>
  <si>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</si>
  <si>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</si>
  <si>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</si>
  <si>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</si>
  <si>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</si>
  <si>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</si>
  <si>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</si>
  <si>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</si>
  <si>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</si>
  <si>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</si>
  <si>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</si>
  <si>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</si>
  <si>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</si>
  <si>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</si>
  <si>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</si>
  <si>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</si>
  <si>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</si>
  <si>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</si>
  <si>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</si>
  <si>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</si>
  <si>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</si>
  <si>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</si>
  <si>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</si>
  <si>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</si>
  <si>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</si>
  <si>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</si>
  <si>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</si>
  <si>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</si>
  <si>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</si>
  <si>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</si>
  <si>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</si>
  <si>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</si>
  <si>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</si>
  <si>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</si>
  <si>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</si>
  <si>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</si>
  <si>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</si>
  <si>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</si>
  <si>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</si>
  <si>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</si>
  <si>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</si>
  <si>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</si>
  <si>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</si>
  <si>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</si>
  <si>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</si>
  <si>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</si>
  <si>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</si>
  <si>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</si>
  <si>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</si>
  <si>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</si>
  <si>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</si>
  <si>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</si>
  <si>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</si>
  <si>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</si>
  <si>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</si>
  <si>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</si>
  <si>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</si>
  <si>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</si>
  <si>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</si>
  <si>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</si>
  <si>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</si>
  <si>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</si>
  <si>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</si>
  <si>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</si>
  <si>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</si>
  <si>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</si>
  <si>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</si>
  <si>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</si>
  <si>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</si>
  <si>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</si>
  <si>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</si>
  <si>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</si>
  <si>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</si>
  <si>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</si>
  <si>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</si>
  <si>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</si>
  <si>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</si>
  <si>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</si>
  <si>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</si>
  <si>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</si>
  <si>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</si>
  <si>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</si>
  <si>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</si>
  <si>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</si>
  <si>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</si>
  <si>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</si>
  <si>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</si>
  <si>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</si>
  <si>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</si>
  <si>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</si>
  <si>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</si>
  <si>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</si>
  <si>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</si>
  <si>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</si>
  <si>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</si>
  <si>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</si>
  <si>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</si>
  <si>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</si>
  <si>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</si>
  <si>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</si>
  <si>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</si>
  <si>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</si>
  <si>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</si>
  <si>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</si>
  <si>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</si>
  <si>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</si>
  <si>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</si>
  <si>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</si>
  <si>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</si>
  <si>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</si>
  <si>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</si>
  <si>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</si>
  <si>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</si>
  <si>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</si>
  <si>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</si>
  <si>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</si>
  <si>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</si>
  <si>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</si>
  <si>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</si>
  <si>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</si>
  <si>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</si>
  <si>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</si>
  <si>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</si>
  <si>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</si>
  <si>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</si>
  <si>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</si>
  <si>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</si>
  <si>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</si>
  <si>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</si>
  <si>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</si>
  <si>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</si>
  <si>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</si>
  <si>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</si>
  <si>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</si>
  <si>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</si>
  <si>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</si>
  <si>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</si>
  <si>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</si>
  <si>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</si>
  <si>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</si>
  <si>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</si>
  <si>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</si>
  <si>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</si>
  <si>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</si>
  <si>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</si>
  <si>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</si>
  <si>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</si>
  <si>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</si>
  <si>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</si>
  <si>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</si>
  <si>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</si>
  <si>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</si>
  <si>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</si>
  <si>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</si>
  <si>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</si>
  <si>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</si>
  <si>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</si>
  <si>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</si>
  <si>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</si>
  <si>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</si>
  <si>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</si>
  <si>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</si>
  <si>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</si>
  <si>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</si>
  <si>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</si>
  <si>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</si>
  <si>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</si>
  <si>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</si>
  <si>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</si>
  <si>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</si>
  <si>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</si>
  <si>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</si>
  <si>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</si>
  <si>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</si>
  <si>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</si>
  <si>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</si>
  <si>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</si>
  <si>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</si>
  <si>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</si>
  <si>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</si>
  <si>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</si>
  <si>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</si>
  <si>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</si>
  <si>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</si>
  <si>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</si>
  <si>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</si>
  <si>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</si>
  <si>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</si>
  <si>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</si>
  <si>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</si>
  <si>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</si>
  <si>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</si>
  <si>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</si>
  <si>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</si>
  <si>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</si>
  <si>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</si>
  <si>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</si>
  <si>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</si>
  <si>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</si>
  <si>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</si>
  <si>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</si>
  <si>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</si>
  <si>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</si>
  <si>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</si>
  <si>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</si>
  <si>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</si>
  <si>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</si>
  <si>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</si>
  <si>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</si>
  <si>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</si>
  <si>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</si>
  <si>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</si>
  <si>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</si>
  <si>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</si>
  <si>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</si>
  <si>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</si>
  <si>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</si>
  <si>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</si>
  <si>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</si>
  <si>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</si>
  <si>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</si>
  <si>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</si>
  <si>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</si>
  <si>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</si>
  <si>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</si>
  <si>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</si>
  <si>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</si>
  <si>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</si>
  <si>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</si>
  <si>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</si>
  <si>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</si>
  <si>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</si>
  <si>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</si>
  <si>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</si>
  <si>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</si>
  <si>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</si>
  <si>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</si>
  <si>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</si>
  <si>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</si>
  <si>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</si>
  <si>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</si>
  <si>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</si>
  <si>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</si>
  <si>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</si>
  <si>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</si>
  <si>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</si>
  <si>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</si>
  <si>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</si>
  <si>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</si>
  <si>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</si>
  <si>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</si>
  <si>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</si>
  <si>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</si>
  <si>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</si>
  <si>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</si>
  <si>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</si>
  <si>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</si>
  <si>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</si>
  <si>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</si>
  <si>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</si>
  <si>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</si>
  <si>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</si>
  <si>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</si>
  <si>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</si>
  <si>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</si>
  <si>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</si>
  <si>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</si>
  <si>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</si>
  <si>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</si>
  <si>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</si>
  <si>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</si>
  <si>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</si>
  <si>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</si>
  <si>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</si>
  <si>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</si>
  <si>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</si>
  <si>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</si>
  <si>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</si>
  <si>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</si>
  <si>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</si>
  <si>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</si>
  <si>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</si>
  <si>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</si>
  <si>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</si>
  <si>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</si>
  <si>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</si>
  <si>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</si>
  <si>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</si>
  <si>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</si>
  <si>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</si>
  <si>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</si>
  <si>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</si>
  <si>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</si>
  <si>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</si>
  <si>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</si>
  <si>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</si>
  <si>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</si>
  <si>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</si>
  <si>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</si>
  <si>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</si>
  <si>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</si>
  <si>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</si>
  <si>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</si>
  <si>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</si>
  <si>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</si>
  <si>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</si>
  <si>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</si>
  <si>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</si>
  <si>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</si>
  <si>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</si>
  <si>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</si>
  <si>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</si>
  <si>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</si>
  <si>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</si>
  <si>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</si>
  <si>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</si>
  <si>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</si>
  <si>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</si>
  <si>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</si>
  <si>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</si>
  <si>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</si>
  <si>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</si>
  <si>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</si>
  <si>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</si>
  <si>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</si>
  <si>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</si>
  <si>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</si>
  <si>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</si>
  <si>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</si>
  <si>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</si>
  <si>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</si>
  <si>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</si>
  <si>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</si>
  <si>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</si>
  <si>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</si>
  <si>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</si>
  <si>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</si>
  <si>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</si>
  <si>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</si>
  <si>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</si>
  <si>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</si>
  <si>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</si>
  <si>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</si>
  <si>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</si>
  <si>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</si>
  <si>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</si>
  <si>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</si>
  <si>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</si>
  <si>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</si>
  <si>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</si>
  <si>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</si>
  <si>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</si>
  <si>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</si>
  <si>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</si>
  <si>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</si>
  <si>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</si>
  <si>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</si>
  <si>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</si>
  <si>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</si>
  <si>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</si>
  <si>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</si>
  <si>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</si>
  <si>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</si>
  <si>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</si>
  <si>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</si>
  <si>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</si>
  <si>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</si>
  <si>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</si>
  <si>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</si>
  <si>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</si>
  <si>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</si>
  <si>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</si>
  <si>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</si>
  <si>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</si>
  <si>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</si>
  <si>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</si>
  <si>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</si>
  <si>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</si>
  <si>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</si>
  <si>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</si>
  <si>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</si>
  <si>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</si>
  <si>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</si>
  <si>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</si>
  <si>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</si>
  <si>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</si>
  <si>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</si>
  <si>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</si>
  <si>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</si>
  <si>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</si>
  <si>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</si>
  <si>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</si>
  <si>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</si>
  <si>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</si>
  <si>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</si>
  <si>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</si>
  <si>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</si>
  <si>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</si>
  <si>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</si>
  <si>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</si>
  <si>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</si>
  <si>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</si>
  <si>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</si>
  <si>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</si>
  <si>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</si>
  <si>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</si>
  <si>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</si>
  <si>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</si>
  <si>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</si>
  <si>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</si>
  <si>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</si>
  <si>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</si>
  <si>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</si>
  <si>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</si>
  <si>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</si>
  <si>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</si>
  <si>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</si>
  <si>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</si>
  <si>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</si>
  <si>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</si>
  <si>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</si>
  <si>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</si>
  <si>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</si>
  <si>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</si>
  <si>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</si>
  <si>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</si>
  <si>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</si>
  <si>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</si>
  <si>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</si>
  <si>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</si>
  <si>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</si>
  <si>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</si>
  <si>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</si>
  <si>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</si>
  <si>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</si>
  <si>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</si>
  <si>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</si>
  <si>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</si>
  <si>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</si>
  <si>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</si>
  <si>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</si>
  <si>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</si>
  <si>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</si>
  <si>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</si>
  <si>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</si>
  <si>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</si>
  <si>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</si>
  <si>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</si>
  <si>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</si>
  <si>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</si>
  <si>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</si>
  <si>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</si>
  <si>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</si>
  <si>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</si>
  <si>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</si>
  <si>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</si>
  <si>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</si>
  <si>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</si>
  <si>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</si>
  <si>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</si>
  <si>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</si>
  <si>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</si>
  <si>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</si>
  <si>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</si>
  <si>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</si>
  <si>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</si>
  <si>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</si>
  <si>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</si>
  <si>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</si>
  <si>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</si>
  <si>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</si>
  <si>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</si>
  <si>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</si>
  <si>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</si>
  <si>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</si>
  <si>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</si>
  <si>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</si>
  <si>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</si>
  <si>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</si>
  <si>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</si>
  <si>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</si>
  <si>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</si>
  <si>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</si>
  <si>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</si>
  <si>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</si>
  <si>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</si>
  <si>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</si>
  <si>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</si>
  <si>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</si>
  <si>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</si>
  <si>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</si>
  <si>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</si>
  <si>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</si>
  <si>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</si>
  <si>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</si>
  <si>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</si>
  <si>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</si>
  <si>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</si>
  <si>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</si>
  <si>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</si>
  <si>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</si>
  <si>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</si>
  <si>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</si>
  <si>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</si>
  <si>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</si>
  <si>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</si>
  <si>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</si>
  <si>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</si>
  <si>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</si>
  <si>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</si>
  <si>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</si>
  <si>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</si>
  <si>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</si>
  <si>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</si>
  <si>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</si>
  <si>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</si>
  <si>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</si>
  <si>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</si>
  <si>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</si>
  <si>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</si>
  <si>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</si>
  <si>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</si>
  <si>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</si>
  <si>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</si>
  <si>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</si>
  <si>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</si>
  <si>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</si>
  <si>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</si>
  <si>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</si>
  <si>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</si>
  <si>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</si>
  <si>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</si>
  <si>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</si>
  <si>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</si>
  <si>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</si>
  <si>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</si>
  <si>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</si>
  <si>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</si>
  <si>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</si>
  <si>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</si>
  <si>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</si>
  <si>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</si>
  <si>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</si>
  <si>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</si>
  <si>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</si>
  <si>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</si>
  <si>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</si>
  <si>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</si>
  <si>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</si>
  <si>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</si>
  <si>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</si>
  <si>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</si>
  <si>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</si>
  <si>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</si>
  <si>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</si>
  <si>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</si>
  <si>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</si>
  <si>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</si>
  <si>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</si>
  <si>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</si>
  <si>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</si>
  <si>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</si>
  <si>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</si>
  <si>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</si>
  <si>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</si>
  <si>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</si>
  <si>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</si>
  <si>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</si>
  <si>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</si>
  <si>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</si>
  <si>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</si>
  <si>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</si>
  <si>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</si>
  <si>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</si>
  <si>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</si>
  <si>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</si>
  <si>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</si>
  <si>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</si>
  <si>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</si>
  <si>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</si>
  <si>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</si>
  <si>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</si>
  <si>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</si>
  <si>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</si>
  <si>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</si>
  <si>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</si>
  <si>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</si>
  <si>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</si>
  <si>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</si>
  <si>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</si>
  <si>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</si>
  <si>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</si>
  <si>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</si>
  <si>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</si>
  <si>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</si>
  <si>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</si>
  <si>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</si>
  <si>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</si>
  <si>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</si>
  <si>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</si>
  <si>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</si>
  <si>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</si>
  <si>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</si>
  <si>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</si>
  <si>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</si>
  <si>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</si>
  <si>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</si>
  <si>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</si>
  <si>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</si>
  <si>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</si>
  <si>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</si>
  <si>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</si>
  <si>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</si>
  <si>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</si>
  <si>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</si>
  <si>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</si>
  <si>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</si>
  <si>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</si>
  <si>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</si>
  <si>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</si>
  <si>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</si>
  <si>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</si>
  <si>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</si>
  <si>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</si>
  <si>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</si>
  <si>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</si>
  <si>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</si>
  <si>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</si>
  <si>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</si>
  <si>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</si>
  <si>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</si>
  <si>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</si>
  <si>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</si>
  <si>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</si>
  <si>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</si>
  <si>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</si>
  <si>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</si>
  <si>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</si>
  <si>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</si>
  <si>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</si>
  <si>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</si>
  <si>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</si>
  <si>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</si>
  <si>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</si>
  <si>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</si>
  <si>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</si>
  <si>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</si>
  <si>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</si>
  <si>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</si>
  <si>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</si>
  <si>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</si>
  <si>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</si>
  <si>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</si>
  <si>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</si>
  <si>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</si>
  <si>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</si>
  <si>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</si>
  <si>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</si>
  <si>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</si>
  <si>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</si>
  <si>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</si>
  <si>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</si>
  <si>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</si>
  <si>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</si>
  <si>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</si>
  <si>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</si>
  <si>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</si>
  <si>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</si>
  <si>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</si>
  <si>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</si>
  <si>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</si>
  <si>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</si>
  <si>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</si>
  <si>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</si>
  <si>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</si>
  <si>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</si>
  <si>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</si>
  <si>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</si>
  <si>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</si>
  <si>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</si>
  <si>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</si>
  <si>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</si>
  <si>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</si>
  <si>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</si>
  <si>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</si>
  <si>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</si>
  <si>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</si>
  <si>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</si>
  <si>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</si>
  <si>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</si>
  <si>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</si>
  <si>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</si>
  <si>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</si>
  <si>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</si>
  <si>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</si>
  <si>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</si>
  <si>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</si>
  <si>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</si>
  <si>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</si>
  <si>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</si>
  <si>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</si>
  <si>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</si>
  <si>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</si>
  <si>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</si>
  <si>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</si>
  <si>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</si>
  <si>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</si>
  <si>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</si>
  <si>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</si>
  <si>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</si>
  <si>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</si>
  <si>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</si>
  <si>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</si>
  <si>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</si>
  <si>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</si>
  <si>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</si>
  <si>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</si>
  <si>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</si>
  <si>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</si>
  <si>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</si>
  <si>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</si>
  <si>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</si>
  <si>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</si>
  <si>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</si>
  <si>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</si>
  <si>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</si>
  <si>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</si>
  <si>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</si>
  <si>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</si>
  <si>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</si>
  <si>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</si>
  <si>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</si>
  <si>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</si>
  <si>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</si>
  <si>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</si>
  <si>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</si>
  <si>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</si>
  <si>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</si>
  <si>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</si>
  <si>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</si>
  <si>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</si>
  <si>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</si>
  <si>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</si>
  <si>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</si>
  <si>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</si>
  <si>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</si>
  <si>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</si>
  <si>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</si>
  <si>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</si>
  <si>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</si>
  <si>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</si>
  <si>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</si>
  <si>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</si>
  <si>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</si>
  <si>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</si>
  <si>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</si>
  <si>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</si>
  <si>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</si>
  <si>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</si>
  <si>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</si>
  <si>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</si>
  <si>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</si>
  <si>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</si>
  <si>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</si>
  <si>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</si>
  <si>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</si>
  <si>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</si>
  <si>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</si>
  <si>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</si>
  <si>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</si>
  <si>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</si>
  <si>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</si>
  <si>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</si>
  <si>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</si>
  <si>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</si>
  <si>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</si>
  <si>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</si>
  <si>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</si>
  <si>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</si>
  <si>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</si>
  <si>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</si>
  <si>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</si>
  <si>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</si>
  <si>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</si>
  <si>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</si>
  <si>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</si>
  <si>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</si>
  <si>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</si>
  <si>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</si>
  <si>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</si>
  <si>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</si>
  <si>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</si>
  <si>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</si>
  <si>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</si>
  <si>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</si>
  <si>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</si>
  <si>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</si>
  <si>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</si>
  <si>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</si>
  <si>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</si>
  <si>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</si>
  <si>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</si>
  <si>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</si>
  <si>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</si>
  <si>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</si>
  <si>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</si>
  <si>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</si>
  <si>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</si>
  <si>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</si>
  <si>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</si>
  <si>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</si>
  <si>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</si>
  <si>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</si>
  <si>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</si>
  <si>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</si>
  <si>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</si>
  <si>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</si>
  <si>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</si>
  <si>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</si>
  <si>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</si>
  <si>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</si>
  <si>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</si>
  <si>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</si>
  <si>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</si>
  <si>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</si>
  <si>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</si>
  <si>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</si>
  <si>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</si>
  <si>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</si>
  <si>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</si>
  <si>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</si>
  <si>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</si>
  <si>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</si>
  <si>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</si>
  <si>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</si>
  <si>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</si>
  <si>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</si>
  <si>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</si>
  <si>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</si>
  <si>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</si>
  <si>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</si>
  <si>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</si>
  <si>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</si>
  <si>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</si>
  <si>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</si>
  <si>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</si>
  <si>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</si>
  <si>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</si>
  <si>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</si>
  <si>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</si>
  <si>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</si>
  <si>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</si>
  <si>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</si>
  <si>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</si>
  <si>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</si>
  <si>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</si>
  <si>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</si>
  <si>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</si>
  <si>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</si>
  <si>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</si>
  <si>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</si>
  <si>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</si>
  <si>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</si>
  <si>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</si>
  <si>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</si>
  <si>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</si>
  <si>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</si>
  <si>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</si>
  <si>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</si>
  <si>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</si>
  <si>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</si>
  <si>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</si>
  <si>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</si>
  <si>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</si>
  <si>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</si>
  <si>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</si>
  <si>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</si>
  <si>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</si>
  <si>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</si>
  <si>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</si>
  <si>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</si>
  <si>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</si>
  <si>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</si>
  <si>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</si>
  <si>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</si>
  <si>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</si>
  <si>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</si>
  <si>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</si>
  <si>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</si>
  <si>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</si>
  <si>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</si>
  <si>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</si>
  <si>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</si>
  <si>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</si>
  <si>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</si>
  <si>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</si>
  <si>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</si>
  <si>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</si>
  <si>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</si>
  <si>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</si>
  <si>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</si>
  <si>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</si>
  <si>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</si>
  <si>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</si>
  <si>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</si>
  <si>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</si>
  <si>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</si>
  <si>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</si>
  <si>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</si>
  <si>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</si>
  <si>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</si>
  <si>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</si>
  <si>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</si>
  <si>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</si>
  <si>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</si>
  <si>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</si>
  <si>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</si>
  <si>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</si>
  <si>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</si>
  <si>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</si>
  <si>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</si>
  <si>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</si>
  <si>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</si>
  <si>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</si>
  <si>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</si>
  <si>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</si>
  <si>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</si>
  <si>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</si>
  <si>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</si>
  <si>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</si>
  <si>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</si>
  <si>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</si>
  <si>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</si>
  <si>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</si>
  <si>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</si>
  <si>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</si>
  <si>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</si>
  <si>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</si>
  <si>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</si>
  <si>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</si>
  <si>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</si>
  <si>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</si>
  <si>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</si>
  <si>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</si>
  <si>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</si>
  <si>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</si>
  <si>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</si>
  <si>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</si>
  <si>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</si>
  <si>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</si>
  <si>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</si>
  <si>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</si>
  <si>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</si>
  <si>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</si>
  <si>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</si>
  <si>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</si>
  <si>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</si>
  <si>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</si>
  <si>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</si>
  <si>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</si>
  <si>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</si>
  <si>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</si>
  <si>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</si>
  <si>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</si>
  <si>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</si>
  <si>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</si>
  <si>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</si>
  <si>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</si>
  <si>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</si>
  <si>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</si>
  <si>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</si>
  <si>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</si>
  <si>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</si>
  <si>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</si>
  <si>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</si>
  <si>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</si>
  <si>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</si>
  <si>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</si>
  <si>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</si>
  <si>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</si>
  <si>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</si>
  <si>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</si>
  <si>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</si>
  <si>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</si>
  <si>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</si>
  <si>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</si>
  <si>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</si>
  <si>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</si>
  <si>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</si>
  <si>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</si>
  <si>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</si>
  <si>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</si>
  <si>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</si>
  <si>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</si>
  <si>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</si>
  <si>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</si>
  <si>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</si>
  <si>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</si>
  <si>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</si>
  <si>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</si>
  <si>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</si>
  <si>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</si>
  <si>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</si>
  <si>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</si>
  <si>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</si>
  <si>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</si>
  <si>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</si>
  <si>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</si>
  <si>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</si>
  <si>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</si>
  <si>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</si>
  <si>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</si>
  <si>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</si>
  <si>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</si>
  <si>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</si>
  <si>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</si>
  <si>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</si>
  <si>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</si>
  <si>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</si>
  <si>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</si>
  <si>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</si>
  <si>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</si>
  <si>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</si>
  <si>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</si>
  <si>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</si>
  <si>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</si>
  <si>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</si>
  <si>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</si>
  <si>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</si>
  <si>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</si>
  <si>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</si>
  <si>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</si>
  <si>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</si>
  <si>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</si>
  <si>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</si>
  <si>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</si>
  <si>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</si>
  <si>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</si>
  <si>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</si>
  <si>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</si>
  <si>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</si>
  <si>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</si>
  <si>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</si>
  <si>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</si>
  <si>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</si>
  <si>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</si>
  <si>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</si>
  <si>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</si>
  <si>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</si>
  <si>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</si>
  <si>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</si>
  <si>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</si>
  <si>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</si>
  <si>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</si>
  <si>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</si>
  <si>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</si>
  <si>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</si>
  <si>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</si>
  <si>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</si>
  <si>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</si>
  <si>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</si>
  <si>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</si>
  <si>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</si>
  <si>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</si>
  <si>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</si>
  <si>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</si>
  <si>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</si>
  <si>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</si>
  <si>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</si>
  <si>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</si>
  <si>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</si>
  <si>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</si>
  <si>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</si>
  <si>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</si>
  <si>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</si>
  <si>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</si>
  <si>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</si>
  <si>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</si>
  <si>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</si>
  <si>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</si>
  <si>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</si>
  <si>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</si>
  <si>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</si>
  <si>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</si>
  <si>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</si>
  <si>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</si>
  <si>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</si>
  <si>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</si>
  <si>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</si>
  <si>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</si>
  <si>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</si>
  <si>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</si>
  <si>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</si>
  <si>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</si>
  <si>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</si>
  <si>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</si>
  <si>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</si>
  <si>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</si>
  <si>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</si>
  <si>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</si>
  <si>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</si>
  <si>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</si>
  <si>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</si>
  <si>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</si>
  <si>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</si>
  <si>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</si>
  <si>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</si>
  <si>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</si>
  <si>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</si>
  <si>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</si>
  <si>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</si>
  <si>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</si>
  <si>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</si>
  <si>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</si>
  <si>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</si>
  <si>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</si>
  <si>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</si>
  <si>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</si>
  <si>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</si>
  <si>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</si>
  <si>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</si>
  <si>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</si>
  <si>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</si>
  <si>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</si>
  <si>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</si>
  <si>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</si>
  <si>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</si>
  <si>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</si>
  <si>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</si>
  <si>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</si>
  <si>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</si>
  <si>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</si>
  <si>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</si>
  <si>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</si>
  <si>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</si>
  <si>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</si>
  <si>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</si>
  <si>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</si>
  <si>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</si>
  <si>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</si>
  <si>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</si>
  <si>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</si>
  <si>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</si>
  <si>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</si>
  <si>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</si>
  <si>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</si>
  <si>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</si>
  <si>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</si>
  <si>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</si>
  <si>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</si>
  <si>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</si>
  <si>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</si>
  <si>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</si>
  <si>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</si>
  <si>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</si>
  <si>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</si>
  <si>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</si>
  <si>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</si>
  <si>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</si>
  <si>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</si>
  <si>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</si>
  <si>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</si>
  <si>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</si>
  <si>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</si>
  <si>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</si>
  <si>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</si>
  <si>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</si>
  <si>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</si>
  <si>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</si>
  <si>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</si>
  <si>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</si>
  <si>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</si>
  <si>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</si>
  <si>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</si>
  <si>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</si>
  <si>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</si>
  <si>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</si>
  <si>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</si>
  <si>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</si>
  <si>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</si>
  <si>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</si>
  <si>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</si>
  <si>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</si>
  <si>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</si>
  <si>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</si>
  <si>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</si>
  <si>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</si>
  <si>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</si>
  <si>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</si>
  <si>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</si>
  <si>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</si>
  <si>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</si>
  <si>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</si>
  <si>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</si>
  <si>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</si>
  <si>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</si>
  <si>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</si>
  <si>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</si>
  <si>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</si>
  <si>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</si>
  <si>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</si>
  <si>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</si>
  <si>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</si>
  <si>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</si>
  <si>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</si>
  <si>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</si>
  <si>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</si>
  <si>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</si>
  <si>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</si>
  <si>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</si>
  <si>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</si>
  <si>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</si>
  <si>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</si>
  <si>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</si>
  <si>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</si>
  <si>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</si>
  <si>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</si>
  <si>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</si>
  <si>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</si>
  <si>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</si>
  <si>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</si>
  <si>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</si>
  <si>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</si>
  <si>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</si>
  <si>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</si>
  <si>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</si>
  <si>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</si>
  <si>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</si>
  <si>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</si>
  <si>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</si>
  <si>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</si>
  <si>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</si>
  <si>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</si>
  <si>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</si>
  <si>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</si>
  <si>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</si>
  <si>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</si>
  <si>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</si>
  <si>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</si>
  <si>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</si>
  <si>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</si>
  <si>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</si>
  <si>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</si>
  <si>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</si>
  <si>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</si>
  <si>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</si>
  <si>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</si>
  <si>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</si>
  <si>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</si>
  <si>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</si>
  <si>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</si>
  <si>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</si>
  <si>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</si>
  <si>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</si>
  <si>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</si>
  <si>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</si>
  <si>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</si>
  <si>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</si>
  <si>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</si>
  <si>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</si>
  <si>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</si>
  <si>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</si>
  <si>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</si>
  <si>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</si>
  <si>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</si>
  <si>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</si>
  <si>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</si>
  <si>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</si>
  <si>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</si>
  <si>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</si>
  <si>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</si>
  <si>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</si>
  <si>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</si>
  <si>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</si>
  <si>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</si>
  <si>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</si>
  <si>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</si>
  <si>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</si>
  <si>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</si>
  <si>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</si>
  <si>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</si>
  <si>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</si>
  <si>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</si>
  <si>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</si>
  <si>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</si>
  <si>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</si>
  <si>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</si>
  <si>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</si>
  <si>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</si>
  <si>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</si>
  <si>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</si>
  <si>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</si>
  <si>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</si>
  <si>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</si>
  <si>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</si>
  <si>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</si>
  <si>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</si>
  <si>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</si>
  <si>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</si>
  <si>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</si>
  <si>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</si>
  <si>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</si>
  <si>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</si>
  <si>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</si>
  <si>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</si>
  <si>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</si>
  <si>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</si>
  <si>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</si>
  <si>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</si>
  <si>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</si>
  <si>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</si>
  <si>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</si>
  <si>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</si>
  <si>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</si>
  <si>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</si>
  <si>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</si>
  <si>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</si>
  <si>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</si>
  <si>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</si>
  <si>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</si>
  <si>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</si>
  <si>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</si>
  <si>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</si>
  <si>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</si>
  <si>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</si>
  <si>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</si>
  <si>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</si>
  <si>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</si>
  <si>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</si>
  <si>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</si>
  <si>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</si>
  <si>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</si>
  <si>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</si>
  <si>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</si>
  <si>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</si>
  <si>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</si>
  <si>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</si>
  <si>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</si>
  <si>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</si>
  <si>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</si>
  <si>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</si>
  <si>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</si>
  <si>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</si>
  <si>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</si>
  <si>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</si>
  <si>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</si>
  <si>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</si>
  <si>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</si>
  <si>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</si>
  <si>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</si>
  <si>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</si>
  <si>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</si>
  <si>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</si>
  <si>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</si>
  <si>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</si>
  <si>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</si>
  <si>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</si>
  <si>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</si>
  <si>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</si>
  <si>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</si>
  <si>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</si>
  <si>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</si>
  <si>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</si>
  <si>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</si>
  <si>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</si>
  <si>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</si>
  <si>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</si>
  <si>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</si>
  <si>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</si>
  <si>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</si>
  <si>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</si>
  <si>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</si>
  <si>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</si>
  <si>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</si>
  <si>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</si>
  <si>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</si>
  <si>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</si>
  <si>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</si>
  <si>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</si>
  <si>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</si>
  <si>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</si>
  <si>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</si>
  <si>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</si>
  <si>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</si>
  <si>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</si>
  <si>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</si>
  <si>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</si>
  <si>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</si>
  <si>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</si>
  <si>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</si>
  <si>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</si>
  <si>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</si>
  <si>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</si>
  <si>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</si>
  <si>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</si>
  <si>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</si>
  <si>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</si>
  <si>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</si>
  <si>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</si>
  <si>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</si>
  <si>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</si>
  <si>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</si>
  <si>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</si>
  <si>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</si>
  <si>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</si>
  <si>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</si>
  <si>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</si>
  <si>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</si>
  <si>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</si>
  <si>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</si>
  <si>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</si>
  <si>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</si>
  <si>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</si>
  <si>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</si>
  <si>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</si>
  <si>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</si>
  <si>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</si>
  <si>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</si>
  <si>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</si>
  <si>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</si>
  <si>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</si>
  <si>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</si>
  <si>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</si>
  <si>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</si>
  <si>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</si>
  <si>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</si>
  <si>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</si>
  <si>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</si>
  <si>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</si>
  <si>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</si>
  <si>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</si>
  <si>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</si>
  <si>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</si>
  <si>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</si>
  <si>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</si>
  <si>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</si>
  <si>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</si>
  <si>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</si>
  <si>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</si>
  <si>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</si>
  <si>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</si>
  <si>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</si>
  <si>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</si>
  <si>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</si>
  <si>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</si>
  <si>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</si>
  <si>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</si>
  <si>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</si>
  <si>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</si>
  <si>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</si>
  <si>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</si>
  <si>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</si>
  <si>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</si>
  <si>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</si>
  <si>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</si>
  <si>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</si>
  <si>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</si>
  <si>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</si>
  <si>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</si>
  <si>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</si>
  <si>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</si>
  <si>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</si>
  <si>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</si>
  <si>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</si>
  <si>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</si>
  <si>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</si>
  <si>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</si>
  <si>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</si>
  <si>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</si>
  <si>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</si>
  <si>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</si>
  <si>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</si>
  <si>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</si>
  <si>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</si>
  <si>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</si>
  <si>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</si>
  <si>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</si>
  <si>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</si>
  <si>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</si>
  <si>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</si>
  <si>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</si>
  <si>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</si>
  <si>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</si>
  <si>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</si>
  <si>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</si>
  <si>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</si>
  <si>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</si>
  <si>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</si>
  <si>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</si>
  <si>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</si>
  <si>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</si>
  <si>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</si>
  <si>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</si>
  <si>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</si>
  <si>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</si>
  <si>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</si>
  <si>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</si>
  <si>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</si>
  <si>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</si>
  <si>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</si>
  <si>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</si>
  <si>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</si>
  <si>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</si>
  <si>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</si>
  <si>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</si>
  <si>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</si>
  <si>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</si>
  <si>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</si>
  <si>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</si>
  <si>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</si>
  <si>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</si>
  <si>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</si>
  <si>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</si>
  <si>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</si>
  <si>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</si>
  <si>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</si>
  <si>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</si>
  <si>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</si>
  <si>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</si>
  <si>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</si>
  <si>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</si>
  <si>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</si>
  <si>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</si>
  <si>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</si>
  <si>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</si>
  <si>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</si>
  <si>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</si>
  <si>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</si>
  <si>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</si>
  <si>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</si>
  <si>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</si>
  <si>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</si>
  <si>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</si>
  <si>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</si>
  <si>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</si>
  <si>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</si>
  <si>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</si>
  <si>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</si>
  <si>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</si>
  <si>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</si>
  <si>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</si>
  <si>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</si>
  <si>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</si>
  <si>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</si>
  <si>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</si>
  <si>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</si>
  <si>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</si>
  <si>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</si>
  <si>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</si>
  <si>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</si>
  <si>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</si>
  <si>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</si>
  <si>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</si>
  <si>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</si>
  <si>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</si>
  <si>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</si>
  <si>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</si>
  <si>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</si>
  <si>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</si>
  <si>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</si>
  <si>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</si>
  <si>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</si>
  <si>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</si>
  <si>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</si>
  <si>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</si>
  <si>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</si>
  <si>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</si>
  <si>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</si>
  <si>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</si>
  <si>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</si>
  <si>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</si>
  <si>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</si>
  <si>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</si>
  <si>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</si>
  <si>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</si>
  <si>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</si>
  <si>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</si>
  <si>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</si>
  <si>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</si>
  <si>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</si>
  <si>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</si>
  <si>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</si>
  <si>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</si>
  <si>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</si>
  <si>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</si>
  <si>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</si>
  <si>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</si>
  <si>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</si>
  <si>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</si>
  <si>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</si>
  <si>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</si>
  <si>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</si>
  <si>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</si>
  <si>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</si>
  <si>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</si>
  <si>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</si>
  <si>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</si>
  <si>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</si>
  <si>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</si>
  <si>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</si>
  <si>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</si>
  <si>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</si>
  <si>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</si>
  <si>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</si>
  <si>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</si>
  <si>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</si>
  <si>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</si>
  <si>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</si>
  <si>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</si>
  <si>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</si>
  <si>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</si>
  <si>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</si>
  <si>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</si>
  <si>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</si>
  <si>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</si>
  <si>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</si>
  <si>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</si>
  <si>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</si>
  <si>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</si>
  <si>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</si>
  <si>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</si>
  <si>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</si>
  <si>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</si>
  <si>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</si>
  <si>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</si>
  <si>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</si>
  <si>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</si>
  <si>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</si>
  <si>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</si>
  <si>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</si>
  <si>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</si>
  <si>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</si>
  <si>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</si>
  <si>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</si>
  <si>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</si>
  <si>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</si>
  <si>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</si>
  <si>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</si>
  <si>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</si>
  <si>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</si>
  <si>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</si>
  <si>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</si>
  <si>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</si>
  <si>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</si>
  <si>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</si>
  <si>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</si>
  <si>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</si>
  <si>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</si>
  <si>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</si>
  <si>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</si>
  <si>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</si>
  <si>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</si>
  <si>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</si>
  <si>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</si>
  <si>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</si>
  <si>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</si>
  <si>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</si>
  <si>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</si>
  <si>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</si>
  <si>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</si>
  <si>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</si>
  <si>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</si>
  <si>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</si>
  <si>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</si>
  <si>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</si>
  <si>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</si>
  <si>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</si>
  <si>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</si>
  <si>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</si>
  <si>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</si>
  <si>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</si>
  <si>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</si>
  <si>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</si>
  <si>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</si>
  <si>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</si>
  <si>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</si>
  <si>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</si>
  <si>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</si>
  <si>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</si>
  <si>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</si>
  <si>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</si>
  <si>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</si>
  <si>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</si>
  <si>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</si>
  <si>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</si>
  <si>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</si>
  <si>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</si>
  <si>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</si>
  <si>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</si>
  <si>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</si>
  <si>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</si>
  <si>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</si>
  <si>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</si>
  <si>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</si>
  <si>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</si>
  <si>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</si>
  <si>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</si>
  <si>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</si>
  <si>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</si>
  <si>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</si>
  <si>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</si>
  <si>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</si>
  <si>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</si>
  <si>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</si>
  <si>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</si>
  <si>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</si>
  <si>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</si>
  <si>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</si>
  <si>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</si>
  <si>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</si>
  <si>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</si>
  <si>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</si>
  <si>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</si>
  <si>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</si>
  <si>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</si>
  <si>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</si>
  <si>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</si>
  <si>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</si>
  <si>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</si>
  <si>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</si>
  <si>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</si>
  <si>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</si>
  <si>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</si>
  <si>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</si>
  <si>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</si>
  <si>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</si>
  <si>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</si>
  <si>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</si>
  <si>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</si>
  <si>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</si>
  <si>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</si>
  <si>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</si>
  <si>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</si>
  <si>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</si>
  <si>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</si>
  <si>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</si>
  <si>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</si>
  <si>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</si>
  <si>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</si>
  <si>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</si>
  <si>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</si>
  <si>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</si>
  <si>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</si>
  <si>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</si>
  <si>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</si>
  <si>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</si>
  <si>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</si>
  <si>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</si>
  <si>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</si>
  <si>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</si>
  <si>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</si>
  <si>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</si>
  <si>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</si>
  <si>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</si>
  <si>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</si>
  <si>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</si>
  <si>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</si>
  <si>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</si>
  <si>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</si>
  <si>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</si>
  <si>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</si>
  <si>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</si>
  <si>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</si>
  <si>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</si>
  <si>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</si>
  <si>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</si>
  <si>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</si>
  <si>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</si>
  <si>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</si>
  <si>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</si>
  <si>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</si>
  <si>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</si>
  <si>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</si>
  <si>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</si>
  <si>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</si>
  <si>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</si>
  <si>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</si>
  <si>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</si>
  <si>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</si>
  <si>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</si>
  <si>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</si>
  <si>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</si>
  <si>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</si>
  <si>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</si>
  <si>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</si>
  <si>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</si>
  <si>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</si>
  <si>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</si>
  <si>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</si>
  <si>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</si>
  <si>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</si>
  <si>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</si>
  <si>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</si>
  <si>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</si>
  <si>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</si>
  <si>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</si>
  <si>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</si>
  <si>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</si>
  <si>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</si>
  <si>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</si>
  <si>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</si>
  <si>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</si>
  <si>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</si>
  <si>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</si>
  <si>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</si>
  <si>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</si>
  <si>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</si>
  <si>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</si>
  <si>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</si>
  <si>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</si>
  <si>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</si>
  <si>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</si>
  <si>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</si>
  <si>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</si>
  <si>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</si>
  <si>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</si>
  <si>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</si>
  <si>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</si>
  <si>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</si>
  <si>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</si>
  <si>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</si>
  <si>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</si>
  <si>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</si>
  <si>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</si>
  <si>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</si>
  <si>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</si>
  <si>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</si>
  <si>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</si>
  <si>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</si>
  <si>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</si>
  <si>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</si>
  <si>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</si>
  <si>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</si>
  <si>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</si>
  <si>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</si>
  <si>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</si>
  <si>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</si>
  <si>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</si>
  <si>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</si>
  <si>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</si>
  <si>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</si>
  <si>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</si>
  <si>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</si>
  <si>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</si>
  <si>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</si>
  <si>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</si>
  <si>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</si>
  <si>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</si>
  <si>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</si>
  <si>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</si>
  <si>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</si>
  <si>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</si>
  <si>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</si>
  <si>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</si>
  <si>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</si>
  <si>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</si>
  <si>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</si>
  <si>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</si>
  <si>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</si>
  <si>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</si>
  <si>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</si>
  <si>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</si>
  <si>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</si>
  <si>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</si>
  <si>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</si>
  <si>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</si>
  <si>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</si>
  <si>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</si>
  <si>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</si>
  <si>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</si>
  <si>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</si>
  <si>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</si>
  <si>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</si>
  <si>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</si>
  <si>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</si>
  <si>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</si>
  <si>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</si>
  <si>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</si>
  <si>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</si>
  <si>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</si>
  <si>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</si>
  <si>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</si>
  <si>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</si>
  <si>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</si>
  <si>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</si>
  <si>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</si>
  <si>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</si>
  <si>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</si>
  <si>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</si>
  <si>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</si>
  <si>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</si>
  <si>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</si>
  <si>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</si>
  <si>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</si>
  <si>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</si>
  <si>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</si>
  <si>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</si>
  <si>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</si>
  <si>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</si>
  <si>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</si>
  <si>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</si>
  <si>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</si>
  <si>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</si>
  <si>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</si>
  <si>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</si>
  <si>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</si>
  <si>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</si>
  <si>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</si>
  <si>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</si>
  <si>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</si>
  <si>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</si>
  <si>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</si>
  <si>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</si>
  <si>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</si>
  <si>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</si>
  <si>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</si>
  <si>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</si>
  <si>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</si>
  <si>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</si>
  <si>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</si>
  <si>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</si>
  <si>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</si>
  <si>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</si>
  <si>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</si>
  <si>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</si>
  <si>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</si>
  <si>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</si>
  <si>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</si>
  <si>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</si>
  <si>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</si>
  <si>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</si>
  <si>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</si>
  <si>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</si>
  <si>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</si>
  <si>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</si>
  <si>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</si>
  <si>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</si>
  <si>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</si>
  <si>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</si>
  <si>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</si>
  <si>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</si>
  <si>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</si>
  <si>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</si>
  <si>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</si>
  <si>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</si>
  <si>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</si>
  <si>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</si>
  <si>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</si>
  <si>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</si>
  <si>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</si>
  <si>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</si>
  <si>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</si>
  <si>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</si>
  <si>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</si>
  <si>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</si>
  <si>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</si>
  <si>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</si>
  <si>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</si>
  <si>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</si>
  <si>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</si>
  <si>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</si>
  <si>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</si>
  <si>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</si>
  <si>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</si>
  <si>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</si>
  <si>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</si>
  <si>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</si>
  <si>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</si>
  <si>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</si>
  <si>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</si>
  <si>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</si>
  <si>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</si>
  <si>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</si>
  <si>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</si>
  <si>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</si>
  <si>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</si>
  <si>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</si>
  <si>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</si>
  <si>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</si>
  <si>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</si>
  <si>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</si>
  <si>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</si>
  <si>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</si>
  <si>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</si>
  <si>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</si>
  <si>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</si>
  <si>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</si>
  <si>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</si>
  <si>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</si>
  <si>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</si>
  <si>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</si>
  <si>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</si>
  <si>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</si>
  <si>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</si>
  <si>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</si>
  <si>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</si>
  <si>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</si>
  <si>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</si>
  <si>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</si>
  <si>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</si>
  <si>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</si>
  <si>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</si>
  <si>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</si>
  <si>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</si>
  <si>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</si>
  <si>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</si>
  <si>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</si>
  <si>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</si>
  <si>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</si>
  <si>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</si>
  <si>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</si>
  <si>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</si>
  <si>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</si>
  <si>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</si>
  <si>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</si>
  <si>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</si>
  <si>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</si>
  <si>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</si>
  <si>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</si>
  <si>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</si>
  <si>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</si>
  <si>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</si>
  <si>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</si>
  <si>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</si>
  <si>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</si>
  <si>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</si>
  <si>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</si>
  <si>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</si>
  <si>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</si>
  <si>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</si>
  <si>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</si>
  <si>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</si>
  <si>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</si>
  <si>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</si>
  <si>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</si>
  <si>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</si>
  <si>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</si>
  <si>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</si>
  <si>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</si>
  <si>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</si>
  <si>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</si>
  <si>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</si>
  <si>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</si>
  <si>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</si>
  <si>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</si>
  <si>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</si>
  <si>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</si>
  <si>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</si>
  <si>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</si>
  <si>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</si>
  <si>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</si>
  <si>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</si>
  <si>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</si>
  <si>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</si>
  <si>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</si>
  <si>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</si>
  <si>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</si>
  <si>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</si>
  <si>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</si>
  <si>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</si>
  <si>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</si>
  <si>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</si>
  <si>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</si>
  <si>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</si>
  <si>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</si>
  <si>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</si>
  <si>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</si>
  <si>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</si>
  <si>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</si>
  <si>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</si>
  <si>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</si>
  <si>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</si>
  <si>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</si>
  <si>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</si>
  <si>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</si>
  <si>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</si>
  <si>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</si>
  <si>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</si>
  <si>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</si>
  <si>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</si>
  <si>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</si>
  <si>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</si>
  <si>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</si>
  <si>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</si>
  <si>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</si>
  <si>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</si>
  <si>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</si>
  <si>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</si>
  <si>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</si>
  <si>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</si>
  <si>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</si>
  <si>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</si>
  <si>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</si>
  <si>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</si>
  <si>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</si>
  <si>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</si>
  <si>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</si>
  <si>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</si>
  <si>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</si>
  <si>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</si>
  <si>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</si>
  <si>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</si>
  <si>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</si>
  <si>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</si>
  <si>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</si>
  <si>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</si>
  <si>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</si>
  <si>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</si>
  <si>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</si>
  <si>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</si>
  <si>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</si>
  <si>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</si>
  <si>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</si>
  <si>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</si>
  <si>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</si>
  <si>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</si>
  <si>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</si>
  <si>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</si>
  <si>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</si>
  <si>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</si>
  <si>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</si>
  <si>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</si>
  <si>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</si>
  <si>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</si>
  <si>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</si>
  <si>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</si>
  <si>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</si>
  <si>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</si>
  <si>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</si>
  <si>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</si>
  <si>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</si>
  <si>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</si>
  <si>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</si>
  <si>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</si>
  <si>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</si>
  <si>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</si>
  <si>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</si>
  <si>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</si>
  <si>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</si>
  <si>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</si>
  <si>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</si>
  <si>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</si>
  <si>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</si>
  <si>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</si>
  <si>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</si>
  <si>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</si>
  <si>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</si>
  <si>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</si>
  <si>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</si>
  <si>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</si>
  <si>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</si>
  <si>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</si>
  <si>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</si>
  <si>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</si>
  <si>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</si>
  <si>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</si>
  <si>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</si>
  <si>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</si>
  <si>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</si>
  <si>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</si>
  <si>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</si>
  <si>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</si>
  <si>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</si>
  <si>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</si>
  <si>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</si>
  <si>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</si>
  <si>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</si>
  <si>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</si>
  <si>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</si>
  <si>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</si>
  <si>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</si>
  <si>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</si>
  <si>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</si>
  <si>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</si>
  <si>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</si>
  <si>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</si>
  <si>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</si>
  <si>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</si>
  <si>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</si>
  <si>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</si>
  <si>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</si>
  <si>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</si>
  <si>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</si>
  <si>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</si>
  <si>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</si>
  <si>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</si>
  <si>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</si>
  <si>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</si>
  <si>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</si>
  <si>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</si>
  <si>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</si>
  <si>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</si>
  <si>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</si>
  <si>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</si>
  <si>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</si>
  <si>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</si>
  <si>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</si>
  <si>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</si>
  <si>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</si>
  <si>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</si>
  <si>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</si>
  <si>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</si>
  <si>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</si>
  <si>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</si>
  <si>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</si>
  <si>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</si>
  <si>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</si>
  <si>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</si>
  <si>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</si>
  <si>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</si>
  <si>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</si>
  <si>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</si>
  <si>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</si>
  <si>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</si>
  <si>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</si>
  <si>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</si>
  <si>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</si>
  <si>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</si>
  <si>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</si>
  <si>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</si>
  <si>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</si>
  <si>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</si>
  <si>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</si>
  <si>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</si>
  <si>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</si>
  <si>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</si>
  <si>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</si>
  <si>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</si>
  <si>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</si>
  <si>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</si>
  <si>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</si>
  <si>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</si>
  <si>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</si>
  <si>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</si>
  <si>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</si>
  <si>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</si>
  <si>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</si>
  <si>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</si>
  <si>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</si>
  <si>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</si>
  <si>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</si>
  <si>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</si>
  <si>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</si>
  <si>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</si>
  <si>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</si>
  <si>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</si>
  <si>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</si>
  <si>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</si>
  <si>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</si>
  <si>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</si>
  <si>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</si>
  <si>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</si>
  <si>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</si>
  <si>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</si>
  <si>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</si>
  <si>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</si>
  <si>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</si>
  <si>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</si>
  <si>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</si>
  <si>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</si>
  <si>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</si>
  <si>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</si>
  <si>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</si>
  <si>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</si>
  <si>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</si>
  <si>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</si>
  <si>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</si>
  <si>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</si>
  <si>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</si>
  <si>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</si>
  <si>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</si>
  <si>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</si>
  <si>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</si>
  <si>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</si>
  <si>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</si>
  <si>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</si>
  <si>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</si>
  <si>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</si>
  <si>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</si>
  <si>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</si>
  <si>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</si>
  <si>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</si>
  <si>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</si>
  <si>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</si>
  <si>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</si>
  <si>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</si>
  <si>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</si>
  <si>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</si>
  <si>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</si>
  <si>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</si>
  <si>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</si>
  <si>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</si>
  <si>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</si>
  <si>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</si>
  <si>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</si>
  <si>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</si>
  <si>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</si>
  <si>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</si>
  <si>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</si>
  <si>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</si>
  <si>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</si>
  <si>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</si>
  <si>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</si>
  <si>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</si>
  <si>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</si>
  <si>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</si>
  <si>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</si>
  <si>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</si>
  <si>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</si>
  <si>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</si>
  <si>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</si>
  <si>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</si>
  <si>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</si>
  <si>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</si>
  <si>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</si>
  <si>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</si>
  <si>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</si>
  <si>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</si>
  <si>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</si>
  <si>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</si>
  <si>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</si>
  <si>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</si>
  <si>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</si>
  <si>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</si>
  <si>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</si>
  <si>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</si>
  <si>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</si>
  <si>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</si>
  <si>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</si>
  <si>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</si>
  <si>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</si>
  <si>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</si>
  <si>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</si>
  <si>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</si>
  <si>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</si>
  <si>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</si>
  <si>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</si>
  <si>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</si>
  <si>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</si>
  <si>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</si>
  <si>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</si>
  <si>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</si>
  <si>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</si>
  <si>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</si>
  <si>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</si>
  <si>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</si>
  <si>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</si>
  <si>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</si>
  <si>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</si>
  <si>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</si>
  <si>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</si>
  <si>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</si>
  <si>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</si>
  <si>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</si>
  <si>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</si>
  <si>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</si>
  <si>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</si>
  <si>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</si>
  <si>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</si>
  <si>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</si>
  <si>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</si>
  <si>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</si>
  <si>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</si>
  <si>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</si>
  <si>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</si>
  <si>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</si>
  <si>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</si>
  <si>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</si>
  <si>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</si>
  <si>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</si>
  <si>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</si>
  <si>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</si>
  <si>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</si>
  <si>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</si>
  <si>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</si>
  <si>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</si>
  <si>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</si>
  <si>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</si>
  <si>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</si>
  <si>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</si>
  <si>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</si>
  <si>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</si>
  <si>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</si>
  <si>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</si>
  <si>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</si>
  <si>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</si>
  <si>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</si>
  <si>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</si>
  <si>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</si>
  <si>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</si>
  <si>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</si>
  <si>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</si>
  <si>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</si>
  <si>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</si>
  <si>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</si>
  <si>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</si>
  <si>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</si>
  <si>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</si>
  <si>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</si>
  <si>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</si>
  <si>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</si>
  <si>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</si>
  <si>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</si>
  <si>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</si>
  <si>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</si>
  <si>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</si>
  <si>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</si>
  <si>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</si>
  <si>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</si>
  <si>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</si>
  <si>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</si>
  <si>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</si>
  <si>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</si>
  <si>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</si>
  <si>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</si>
  <si>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</si>
  <si>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</si>
  <si>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</si>
  <si>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</si>
  <si>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</si>
  <si>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</si>
  <si>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</si>
  <si>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</si>
  <si>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</si>
  <si>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</si>
  <si>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</si>
  <si>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</si>
  <si>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</si>
  <si>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</si>
  <si>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</si>
  <si>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</si>
  <si>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</si>
  <si>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</si>
  <si>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</si>
  <si>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</si>
  <si>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</si>
  <si>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</si>
  <si>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</si>
  <si>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</si>
  <si>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</si>
  <si>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</si>
  <si>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</si>
  <si>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</si>
  <si>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</si>
  <si>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</si>
  <si>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</si>
  <si>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</si>
  <si>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</si>
  <si>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</si>
  <si>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</si>
  <si>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</si>
  <si>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</si>
  <si>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</si>
  <si>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</si>
  <si>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</si>
  <si>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</si>
  <si>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</si>
  <si>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</si>
  <si>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</si>
  <si>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</si>
  <si>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</si>
  <si>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</si>
  <si>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</si>
  <si>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</si>
  <si>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</si>
  <si>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</si>
  <si>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</si>
  <si>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</si>
  <si>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</si>
  <si>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</si>
  <si>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</si>
  <si>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</si>
  <si>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</si>
  <si>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</si>
  <si>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</si>
  <si>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</si>
  <si>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</si>
  <si>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</si>
  <si>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</si>
  <si>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</si>
  <si>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</si>
  <si>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</si>
  <si>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</si>
  <si>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</si>
  <si>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</si>
  <si>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</si>
  <si>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</si>
  <si>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</si>
  <si>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</si>
  <si>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</si>
  <si>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</si>
  <si>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</si>
  <si>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</si>
  <si>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</si>
  <si>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</si>
  <si>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</si>
  <si>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</si>
  <si>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</si>
  <si>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</si>
  <si>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</si>
  <si>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</si>
  <si>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</si>
  <si>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</si>
  <si>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</si>
  <si>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</si>
  <si>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</si>
  <si>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</si>
  <si>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</si>
  <si>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</si>
  <si>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</si>
  <si>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</si>
  <si>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</si>
  <si>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</si>
  <si>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</si>
  <si>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</si>
  <si>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</si>
  <si>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</si>
  <si>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</si>
  <si>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</si>
  <si>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</si>
  <si>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</si>
  <si>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</si>
  <si>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</si>
  <si>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</si>
  <si>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</si>
  <si>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</si>
  <si>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</si>
  <si>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</si>
  <si>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</si>
  <si>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</si>
  <si>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</si>
  <si>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</si>
  <si>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</si>
  <si>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</si>
  <si>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</si>
  <si>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</si>
  <si>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</si>
  <si>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</si>
  <si>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</si>
  <si>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</si>
  <si>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</si>
  <si>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</si>
  <si>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</si>
  <si>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</si>
  <si>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</si>
  <si>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</si>
  <si>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</si>
  <si>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</si>
  <si>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</si>
  <si>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</si>
  <si>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</si>
  <si>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</si>
  <si>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</si>
  <si>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</si>
  <si>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</si>
  <si>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</si>
  <si>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</si>
  <si>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</si>
  <si>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</si>
  <si>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</si>
  <si>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</si>
  <si>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</si>
  <si>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</si>
  <si>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</si>
  <si>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</si>
  <si>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</si>
  <si>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</si>
  <si>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</si>
  <si>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</si>
  <si>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</si>
  <si>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</si>
  <si>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</si>
  <si>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</si>
  <si>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</si>
  <si>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</si>
  <si>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</si>
  <si>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</si>
  <si>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</si>
  <si>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</si>
  <si>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</si>
  <si>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</si>
  <si>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</si>
  <si>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</si>
  <si>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</si>
  <si>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</si>
  <si>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</si>
  <si>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</si>
  <si>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</si>
  <si>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</si>
  <si>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</si>
  <si>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</si>
  <si>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</si>
  <si>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</si>
  <si>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</si>
  <si>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</si>
  <si>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</si>
  <si>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</si>
  <si>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</si>
  <si>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</si>
  <si>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</si>
  <si>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</si>
  <si>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</si>
  <si>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</si>
  <si>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</si>
  <si>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</si>
  <si>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</si>
  <si>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</si>
  <si>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</si>
  <si>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</si>
  <si>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</si>
  <si>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</si>
  <si>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</si>
  <si>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</si>
  <si>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</si>
  <si>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</si>
  <si>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</si>
  <si>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</si>
  <si>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</si>
  <si>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</si>
  <si>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</si>
  <si>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</si>
  <si>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</si>
  <si>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</si>
  <si>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</si>
  <si>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</si>
  <si>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</si>
  <si>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</si>
  <si>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</si>
  <si>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</si>
  <si>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</si>
  <si>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</si>
  <si>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</si>
  <si>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</si>
  <si>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</si>
  <si>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</si>
  <si>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</si>
  <si>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</si>
  <si>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</si>
  <si>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</si>
  <si>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</si>
  <si>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</si>
  <si>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</si>
  <si>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</si>
  <si>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</si>
  <si>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</si>
  <si>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</si>
  <si>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</si>
  <si>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</si>
  <si>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</si>
  <si>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</si>
  <si>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</si>
  <si>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</si>
  <si>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</si>
  <si>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</si>
  <si>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</si>
  <si>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</si>
  <si>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</si>
  <si>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</si>
  <si>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</si>
  <si>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</si>
  <si>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</si>
  <si>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</si>
  <si>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</si>
  <si>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</si>
  <si>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</si>
  <si>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</si>
  <si>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</si>
  <si>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</si>
  <si>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</si>
  <si>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</si>
  <si>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</si>
  <si>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</si>
  <si>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</si>
  <si>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</si>
  <si>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</si>
  <si>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</si>
  <si>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</si>
  <si>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</si>
  <si>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</si>
  <si>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</si>
  <si>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</si>
  <si>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</si>
  <si>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</si>
  <si>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</si>
  <si>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</si>
  <si>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</si>
  <si>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</si>
  <si>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</si>
  <si>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</si>
  <si>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</si>
  <si>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</si>
  <si>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</si>
  <si>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</si>
  <si>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</si>
  <si>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</si>
  <si>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</si>
  <si>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</si>
  <si>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</si>
  <si>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</si>
  <si>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</si>
  <si>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</si>
  <si>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</si>
  <si>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</si>
  <si>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</si>
  <si>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</si>
  <si>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</si>
  <si>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</si>
  <si>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</si>
  <si>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</si>
  <si>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</si>
  <si>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</si>
  <si>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</si>
  <si>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</si>
  <si>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</si>
  <si>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</si>
  <si>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</si>
  <si>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</si>
  <si>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</si>
  <si>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</si>
  <si>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</si>
  <si>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</si>
  <si>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</si>
  <si>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</si>
  <si>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</si>
  <si>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</si>
  <si>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</si>
  <si>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</si>
  <si>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</si>
  <si>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</si>
  <si>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</si>
  <si>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</si>
  <si>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</si>
  <si>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</si>
  <si>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</si>
  <si>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</si>
  <si>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</si>
  <si>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</si>
  <si>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</si>
  <si>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</si>
  <si>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</si>
  <si>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</si>
  <si>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</si>
  <si>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</si>
  <si>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</si>
  <si>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</si>
  <si>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</si>
  <si>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</si>
  <si>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</si>
  <si>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</si>
  <si>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</si>
  <si>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</si>
  <si>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</si>
  <si>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</si>
  <si>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</si>
  <si>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</si>
  <si>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</si>
  <si>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</si>
  <si>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</si>
  <si>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</si>
  <si>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</si>
  <si>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</si>
  <si>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</si>
  <si>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</si>
  <si>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</si>
  <si>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</si>
  <si>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</si>
  <si>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</si>
  <si>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</si>
  <si>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</si>
  <si>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</si>
  <si>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</si>
  <si>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</si>
  <si>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</si>
  <si>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</si>
  <si>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</si>
  <si>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</si>
  <si>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</si>
  <si>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</si>
  <si>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</si>
  <si>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</si>
  <si>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</si>
  <si>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</si>
  <si>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</si>
  <si>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</si>
  <si>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</si>
  <si>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</si>
  <si>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</si>
  <si>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</si>
  <si>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</si>
  <si>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</si>
  <si>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</si>
  <si>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</si>
  <si>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</si>
  <si>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</si>
  <si>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</si>
  <si>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</si>
  <si>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</si>
  <si>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</si>
  <si>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</si>
  <si>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</si>
  <si>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</si>
  <si>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</si>
  <si>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</si>
  <si>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</si>
  <si>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</si>
  <si>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</si>
  <si>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</si>
  <si>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</si>
  <si>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</si>
  <si>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</si>
  <si>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</si>
  <si>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</si>
  <si>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</si>
  <si>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</si>
  <si>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</si>
  <si>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</si>
  <si>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</si>
  <si>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</si>
  <si>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</si>
  <si>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</si>
  <si>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</si>
  <si>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</si>
  <si>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</si>
  <si>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</si>
  <si>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</si>
  <si>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</si>
  <si>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</si>
  <si>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</si>
  <si>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</si>
  <si>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</si>
  <si>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</si>
  <si>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</si>
  <si>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</si>
  <si>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</si>
  <si>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</si>
  <si>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</si>
  <si>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</si>
  <si>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</si>
  <si>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</si>
  <si>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</si>
  <si>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</si>
  <si>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</si>
  <si>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</si>
  <si>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</si>
  <si>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</si>
  <si>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</si>
  <si>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</si>
  <si>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</si>
  <si>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</si>
  <si>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</si>
  <si>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</si>
  <si>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</si>
  <si>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</si>
  <si>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</si>
  <si>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</si>
  <si>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</si>
  <si>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</si>
  <si>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</si>
  <si>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</si>
  <si>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</si>
  <si>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</si>
  <si>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</si>
  <si>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</si>
  <si>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</si>
  <si>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</si>
  <si>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</si>
  <si>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</si>
  <si>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</si>
  <si>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</si>
  <si>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</si>
  <si>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</si>
  <si>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</si>
  <si>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</si>
  <si>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</si>
  <si>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</si>
  <si>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</si>
  <si>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</si>
  <si>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</si>
  <si>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</si>
  <si>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</si>
  <si>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</si>
  <si>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</si>
  <si>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</si>
  <si>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</si>
  <si>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</si>
  <si>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</si>
  <si>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</si>
  <si>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</si>
  <si>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</si>
  <si>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</si>
  <si>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</si>
  <si>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</si>
  <si>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</si>
  <si>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</si>
  <si>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</si>
  <si>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</si>
  <si>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</si>
  <si>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</si>
  <si>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</si>
  <si>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</si>
  <si>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</si>
  <si>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</si>
  <si>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</si>
  <si>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</si>
  <si>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</si>
  <si>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</si>
  <si>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</si>
  <si>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</si>
  <si>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</si>
  <si>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</si>
  <si>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</si>
  <si>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</si>
  <si>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</si>
  <si>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</si>
  <si>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</si>
  <si>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</si>
  <si>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</si>
  <si>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</si>
  <si>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</si>
  <si>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</si>
  <si>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</si>
  <si>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</si>
  <si>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</si>
  <si>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</si>
  <si>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</si>
  <si>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</si>
  <si>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</si>
  <si>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</si>
  <si>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</si>
  <si>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</si>
  <si>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</si>
  <si>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</si>
  <si>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</si>
  <si>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</si>
  <si>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</si>
  <si>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</si>
  <si>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</si>
  <si>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</si>
  <si>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</si>
  <si>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</si>
  <si>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</si>
  <si>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</si>
  <si>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</si>
  <si>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</si>
  <si>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</si>
  <si>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</si>
  <si>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</si>
  <si>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</si>
  <si>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</si>
  <si>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</si>
  <si>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</si>
  <si>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</si>
  <si>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</si>
  <si>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</si>
  <si>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</si>
  <si>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</si>
  <si>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</si>
  <si>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</si>
  <si>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</si>
  <si>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</si>
  <si>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</si>
  <si>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</si>
  <si>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</si>
  <si>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</si>
  <si>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</si>
  <si>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</si>
  <si>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</si>
  <si>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</si>
  <si>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</si>
  <si>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</si>
  <si>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</si>
  <si>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</si>
  <si>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</si>
  <si>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</si>
  <si>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</si>
  <si>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</si>
  <si>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</si>
  <si>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</si>
  <si>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</si>
  <si>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</si>
  <si>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</si>
  <si>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</si>
  <si>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</si>
  <si>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</si>
  <si>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</si>
  <si>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</si>
  <si>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</si>
  <si>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</si>
  <si>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</si>
  <si>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</si>
  <si>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</si>
  <si>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</si>
  <si>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</si>
  <si>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</si>
  <si>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</si>
  <si>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</si>
  <si>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</si>
  <si>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</si>
  <si>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</si>
  <si>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</si>
  <si>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</si>
  <si>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</si>
  <si>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</si>
  <si>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</si>
  <si>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</si>
  <si>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</si>
  <si>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</si>
  <si>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</si>
  <si>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</si>
  <si>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</si>
  <si>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</si>
  <si>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</si>
  <si>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</si>
  <si>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</si>
  <si>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</si>
  <si>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</si>
  <si>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</si>
  <si>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</si>
  <si>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</si>
  <si>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</si>
  <si>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</si>
  <si>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</si>
  <si>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</si>
  <si>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</si>
  <si>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</si>
  <si>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</si>
  <si>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</si>
  <si>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</si>
  <si>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</si>
  <si>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</si>
  <si>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</si>
  <si>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</si>
  <si>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</si>
  <si>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</si>
  <si>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</si>
  <si>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</si>
  <si>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</si>
  <si>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</si>
  <si>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</si>
  <si>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</si>
  <si>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</si>
  <si>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</si>
  <si>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</si>
  <si>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</si>
  <si>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</si>
  <si>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</si>
  <si>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</si>
  <si>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</si>
  <si>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</si>
  <si>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</si>
  <si>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</si>
  <si>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</si>
  <si>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</si>
  <si>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</si>
  <si>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</si>
  <si>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</si>
  <si>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</si>
  <si>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</si>
  <si>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</si>
  <si>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</si>
  <si>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</si>
  <si>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</si>
  <si>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</si>
  <si>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</si>
  <si>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</si>
  <si>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</si>
  <si>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</si>
  <si>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</si>
  <si>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</si>
  <si>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</si>
  <si>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</si>
  <si>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</si>
  <si>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</si>
  <si>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</si>
  <si>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</si>
  <si>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</si>
  <si>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</si>
  <si>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</si>
  <si>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</si>
  <si>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</si>
  <si>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</si>
  <si>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</si>
  <si>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</si>
  <si>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</si>
  <si>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</si>
  <si>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</si>
  <si>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</si>
  <si>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</si>
  <si>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</si>
  <si>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</si>
  <si>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</si>
  <si>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</si>
  <si>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</si>
  <si>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</si>
  <si>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</si>
  <si>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</si>
  <si>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</si>
  <si>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</si>
  <si>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</si>
  <si>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</si>
  <si>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</si>
  <si>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</si>
  <si>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</si>
  <si>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</si>
  <si>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</si>
  <si>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</si>
  <si>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</si>
  <si>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</si>
  <si>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</si>
  <si>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</si>
  <si>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</si>
  <si>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</si>
  <si>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</si>
  <si>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</si>
  <si>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</si>
  <si>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</si>
  <si>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</si>
  <si>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</si>
  <si>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</si>
  <si>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</si>
  <si>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</si>
  <si>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</si>
  <si>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</si>
  <si>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</si>
  <si>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</si>
  <si>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</si>
  <si>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</si>
  <si>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</si>
  <si>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</si>
  <si>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</si>
  <si>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</si>
  <si>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</si>
  <si>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</si>
  <si>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</si>
  <si>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</si>
  <si>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</si>
  <si>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</si>
  <si>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</si>
  <si>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</si>
  <si>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</si>
  <si>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</si>
  <si>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</si>
  <si>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</si>
  <si>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</si>
  <si>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</si>
  <si>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</si>
  <si>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</si>
  <si>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</si>
  <si>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</si>
  <si>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</si>
  <si>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</si>
  <si>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</si>
  <si>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</si>
  <si>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</si>
  <si>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</si>
  <si>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</si>
  <si>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</si>
  <si>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</si>
  <si>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</si>
  <si>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</si>
  <si>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</si>
  <si>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</si>
  <si>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</si>
  <si>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</si>
  <si>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</si>
  <si>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</si>
  <si>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</si>
  <si>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</si>
  <si>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</si>
  <si>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</si>
  <si>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</si>
  <si>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</si>
  <si>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</si>
  <si>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</si>
  <si>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</si>
  <si>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</si>
  <si>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</si>
  <si>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</si>
  <si>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</si>
  <si>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</si>
  <si>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</si>
  <si>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</si>
  <si>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</si>
  <si>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</si>
  <si>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</si>
  <si>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</si>
  <si>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</si>
  <si>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</si>
  <si>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</si>
  <si>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</si>
  <si>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</si>
  <si>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</si>
  <si>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</si>
  <si>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</si>
  <si>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</si>
  <si>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</si>
  <si>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</si>
  <si>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</si>
  <si>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</si>
  <si>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</si>
  <si>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</si>
  <si>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</si>
  <si>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</si>
  <si>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</si>
  <si>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</si>
  <si>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</si>
  <si>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</si>
  <si>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</si>
  <si>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</si>
  <si>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</si>
  <si>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</si>
  <si>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</si>
  <si>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</si>
  <si>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</si>
  <si>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</si>
  <si>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</si>
  <si>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</si>
  <si>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</si>
  <si>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</si>
  <si>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</si>
  <si>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</si>
  <si>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</si>
  <si>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</si>
  <si>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</si>
  <si>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</si>
  <si>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</si>
  <si>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</si>
  <si>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</si>
  <si>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</si>
  <si>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</si>
  <si>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</si>
  <si>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</si>
  <si>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</si>
  <si>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</si>
  <si>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</si>
  <si>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</si>
  <si>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</si>
  <si>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</si>
  <si>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</si>
  <si>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</si>
  <si>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</si>
  <si>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</si>
  <si>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</si>
  <si>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</si>
  <si>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</si>
  <si>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</si>
  <si>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</si>
  <si>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</si>
  <si>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</si>
  <si>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</si>
  <si>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</si>
  <si>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</si>
  <si>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</si>
  <si>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</si>
  <si>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</si>
  <si>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</si>
  <si>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</si>
  <si>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</si>
  <si>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</si>
  <si>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</si>
  <si>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</si>
  <si>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</si>
  <si>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</si>
  <si>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</si>
  <si>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</si>
  <si>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</si>
  <si>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</si>
  <si>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</si>
  <si>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</si>
  <si>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</si>
  <si>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</si>
  <si>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</si>
  <si>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</si>
  <si>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</si>
  <si>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</si>
  <si>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</si>
  <si>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</si>
  <si>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</si>
  <si>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</si>
  <si>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</si>
  <si>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</si>
  <si>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</si>
  <si>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</si>
  <si>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</si>
  <si>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</si>
  <si>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</si>
  <si>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</si>
  <si>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</si>
  <si>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</si>
  <si>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</si>
  <si>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</si>
  <si>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</si>
  <si>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</si>
  <si>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</si>
  <si>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</si>
  <si>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</si>
  <si>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</si>
  <si>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</si>
  <si>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</si>
  <si>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</si>
  <si>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</si>
  <si>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</si>
  <si>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</si>
  <si>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</si>
  <si>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</si>
  <si>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</si>
  <si>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</si>
  <si>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</si>
  <si>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</si>
  <si>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</si>
  <si>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</si>
  <si>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</si>
  <si>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</si>
  <si>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</si>
  <si>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</si>
  <si>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</si>
  <si>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</si>
  <si>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</si>
  <si>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</si>
  <si>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</si>
  <si>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</si>
  <si>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</si>
  <si>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</si>
  <si>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</si>
  <si>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</si>
  <si>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</si>
  <si>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</si>
  <si>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</si>
  <si>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</si>
  <si>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</si>
  <si>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</si>
  <si>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</si>
  <si>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</si>
  <si>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</si>
  <si>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</si>
  <si>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</si>
  <si>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</si>
  <si>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</si>
  <si>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</si>
  <si>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</si>
  <si>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</si>
  <si>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</si>
  <si>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</si>
  <si>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</si>
  <si>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</si>
  <si>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</si>
  <si>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</si>
  <si>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</si>
  <si>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</si>
  <si>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</si>
  <si>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</si>
  <si>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</si>
  <si>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</si>
  <si>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</si>
  <si>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</si>
  <si>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</si>
  <si>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</si>
  <si>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</si>
  <si>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</si>
  <si>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</si>
  <si>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</si>
  <si>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</si>
  <si>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</si>
  <si>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</si>
  <si>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</si>
  <si>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</si>
  <si>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</si>
  <si>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</si>
  <si>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</si>
  <si>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</si>
  <si>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</si>
  <si>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</si>
  <si>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</si>
  <si>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</si>
  <si>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</si>
  <si>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</si>
  <si>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</si>
  <si>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</si>
  <si>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</si>
  <si>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</si>
  <si>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</si>
  <si>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</si>
  <si>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</si>
  <si>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</si>
  <si>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</si>
  <si>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</si>
  <si>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</si>
  <si>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</si>
  <si>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</si>
  <si>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</si>
  <si>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</si>
  <si>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</si>
  <si>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</si>
  <si>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</si>
  <si>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</si>
  <si>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</si>
  <si>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</si>
  <si>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</si>
  <si>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</si>
  <si>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</si>
  <si>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</si>
  <si>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</si>
  <si>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</si>
  <si>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</si>
  <si>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</si>
  <si>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</si>
  <si>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</si>
  <si>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</si>
  <si>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</si>
  <si>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</si>
  <si>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</si>
  <si>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</si>
  <si>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</si>
  <si>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</si>
  <si>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</si>
  <si>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</si>
  <si>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</si>
  <si>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</si>
  <si>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</si>
  <si>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</si>
  <si>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</si>
  <si>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</si>
  <si>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</si>
  <si>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</si>
  <si>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</si>
  <si>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</si>
  <si>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</si>
  <si>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</si>
  <si>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</si>
  <si>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</si>
  <si>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</si>
  <si>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</si>
  <si>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</si>
  <si>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</si>
  <si>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</si>
  <si>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</si>
  <si>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</si>
  <si>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</si>
  <si>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</si>
  <si>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</si>
  <si>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</si>
  <si>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</si>
  <si>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</si>
  <si>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</si>
  <si>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</si>
  <si>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</si>
  <si>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</si>
  <si>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</si>
  <si>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</si>
  <si>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</si>
  <si>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</si>
  <si>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</si>
  <si>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</si>
  <si>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</si>
  <si>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</si>
  <si>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</si>
  <si>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</si>
  <si>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</si>
  <si>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</si>
  <si>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</si>
  <si>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</si>
  <si>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</si>
  <si>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</si>
  <si>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</si>
  <si>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</si>
  <si>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</si>
  <si>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</si>
  <si>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</si>
  <si>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</si>
  <si>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</si>
  <si>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</si>
  <si>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</si>
  <si>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</si>
  <si>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</si>
  <si>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</si>
  <si>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</si>
  <si>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</si>
  <si>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</si>
  <si>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</si>
  <si>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</si>
  <si>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</si>
  <si>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</si>
  <si>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</si>
  <si>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</si>
  <si>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</si>
  <si>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</si>
  <si>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</si>
  <si>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</si>
  <si>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</si>
  <si>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</si>
  <si>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</si>
  <si>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</si>
  <si>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</si>
  <si>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</si>
  <si>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</si>
  <si>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</si>
  <si>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</si>
  <si>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</si>
  <si>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</si>
  <si>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</si>
  <si>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</si>
  <si>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</si>
  <si>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</si>
  <si>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</si>
  <si>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</si>
  <si>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</si>
  <si>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</si>
  <si>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</si>
  <si>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</si>
  <si>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</si>
  <si>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</si>
  <si>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</si>
  <si>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</si>
  <si>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</si>
  <si>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</si>
  <si>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</si>
  <si>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</si>
  <si>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</si>
  <si>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</si>
  <si>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</si>
  <si>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</si>
  <si>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</si>
  <si>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</si>
  <si>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</si>
  <si>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</si>
  <si>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</si>
  <si>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</si>
  <si>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</si>
  <si>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</si>
  <si>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</si>
  <si>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</si>
  <si>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</si>
  <si>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</si>
  <si>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</si>
  <si>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</si>
  <si>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</si>
  <si>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</si>
  <si>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</si>
  <si>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</si>
  <si>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</si>
  <si>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</si>
  <si>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</si>
  <si>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</si>
  <si>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</si>
  <si>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</si>
  <si>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</si>
  <si>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</si>
  <si>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</si>
  <si>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</si>
  <si>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</si>
  <si>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</si>
  <si>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</si>
  <si>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</si>
  <si>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</si>
  <si>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</si>
  <si>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</si>
  <si>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</si>
  <si>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</si>
  <si>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</si>
  <si>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</si>
  <si>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</si>
  <si>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</si>
  <si>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</si>
  <si>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</si>
  <si>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</si>
  <si>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</si>
  <si>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</si>
  <si>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</si>
  <si>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</si>
  <si>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</si>
  <si>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</si>
  <si>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</si>
  <si>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</si>
  <si>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</si>
  <si>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</si>
  <si>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</si>
  <si>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</si>
  <si>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</si>
  <si>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</si>
  <si>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</si>
  <si>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</si>
  <si>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</si>
  <si>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</si>
  <si>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</si>
  <si>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</si>
  <si>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</si>
  <si>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</si>
  <si>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</si>
  <si>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</si>
  <si>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</si>
  <si>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</si>
  <si>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</si>
  <si>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</si>
  <si>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</si>
  <si>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</si>
  <si>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</si>
  <si>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</si>
  <si>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</si>
  <si>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</si>
  <si>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</si>
  <si>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</si>
  <si>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</si>
  <si>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</si>
  <si>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</si>
  <si>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</si>
  <si>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</si>
  <si>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</si>
  <si>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</si>
  <si>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</si>
  <si>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</si>
  <si>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</si>
  <si>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</si>
  <si>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</si>
  <si>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</si>
  <si>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</si>
  <si>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</si>
  <si>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</si>
  <si>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</si>
  <si>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</si>
  <si>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</si>
  <si>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</si>
  <si>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</si>
  <si>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</si>
  <si>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</si>
  <si>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</si>
  <si>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</si>
  <si>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</si>
  <si>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</si>
  <si>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</si>
  <si>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</si>
  <si>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</si>
  <si>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</si>
  <si>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</si>
  <si>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</si>
  <si>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</si>
  <si>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</si>
  <si>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</si>
  <si>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</si>
  <si>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</si>
  <si>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</si>
  <si>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</si>
  <si>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</si>
  <si>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</si>
  <si>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</si>
  <si>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</si>
  <si>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</si>
  <si>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</si>
  <si>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</si>
  <si>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</si>
  <si>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</si>
  <si>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</si>
  <si>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</si>
  <si>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</si>
  <si>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</si>
  <si>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</si>
  <si>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</si>
  <si>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</si>
  <si>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</si>
  <si>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</si>
  <si>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</si>
  <si>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</si>
  <si>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</si>
  <si>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</si>
  <si>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</si>
  <si>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</si>
  <si>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</si>
  <si>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</si>
  <si>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</si>
  <si>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</si>
  <si>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</si>
  <si>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</si>
  <si>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</si>
  <si>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</si>
  <si>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</si>
  <si>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</si>
  <si>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</si>
  <si>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</si>
  <si>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</si>
  <si>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</si>
  <si>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</si>
  <si>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</si>
  <si>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</si>
  <si>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</si>
  <si>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</si>
  <si>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</si>
  <si>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</si>
  <si>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</si>
  <si>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</si>
  <si>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</si>
  <si>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</si>
  <si>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</si>
  <si>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</si>
  <si>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</si>
  <si>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</si>
  <si>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</si>
  <si>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</si>
  <si>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</si>
  <si>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</si>
  <si>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</si>
  <si>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</si>
  <si>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</si>
  <si>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</si>
  <si>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</si>
  <si>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</si>
  <si>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</si>
  <si>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</si>
  <si>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</si>
  <si>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</si>
  <si>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</si>
  <si>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</si>
  <si>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</si>
  <si>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</si>
  <si>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</si>
  <si>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</si>
  <si>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</si>
  <si>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</si>
  <si>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</si>
  <si>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</si>
  <si>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</si>
  <si>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</si>
  <si>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</si>
  <si>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</si>
  <si>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</si>
  <si>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</si>
  <si>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</si>
  <si>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</si>
  <si>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</si>
  <si>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</si>
  <si>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</si>
  <si>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</si>
  <si>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</si>
  <si>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</si>
  <si>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</si>
  <si>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</si>
  <si>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</si>
  <si>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</si>
  <si>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</si>
  <si>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</si>
  <si>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</si>
  <si>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</si>
  <si>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</si>
  <si>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</si>
  <si>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</si>
  <si>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</si>
  <si>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</si>
  <si>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</si>
  <si>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</si>
  <si>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</si>
  <si>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</si>
  <si>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</si>
  <si>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</si>
  <si>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</si>
  <si>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</si>
  <si>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</si>
  <si>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</si>
  <si>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</si>
  <si>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</si>
  <si>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</si>
  <si>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</si>
  <si>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</si>
  <si>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</si>
  <si>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</si>
  <si>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</si>
  <si>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</si>
  <si>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</si>
  <si>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</si>
  <si>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</si>
  <si>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</si>
  <si>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</si>
  <si>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</si>
  <si>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</si>
  <si>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</si>
  <si>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</si>
  <si>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</si>
  <si>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</si>
  <si>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</si>
  <si>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</si>
  <si>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</si>
  <si>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</si>
  <si>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</si>
  <si>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</si>
  <si>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</si>
  <si>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</si>
  <si>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</si>
  <si>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</si>
  <si>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</si>
  <si>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</si>
  <si>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</si>
  <si>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</si>
  <si>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</si>
  <si>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</si>
  <si>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</si>
  <si>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</si>
  <si>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</si>
  <si>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</si>
  <si>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</si>
  <si>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</si>
  <si>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</si>
  <si>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</si>
  <si>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</si>
  <si>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</si>
  <si>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</si>
  <si>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</si>
  <si>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</si>
  <si>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</si>
  <si>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</si>
  <si>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</si>
  <si>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</si>
  <si>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</si>
  <si>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</si>
  <si>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</si>
  <si>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</si>
  <si>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</si>
  <si>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</si>
  <si>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</si>
  <si>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</si>
  <si>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</si>
  <si>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</si>
  <si>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</si>
  <si>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</si>
  <si>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</si>
  <si>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</si>
  <si>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</si>
  <si>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</si>
  <si>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</si>
  <si>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</si>
  <si>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</si>
  <si>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</si>
  <si>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</si>
  <si>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</si>
  <si>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</si>
  <si>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</si>
  <si>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</si>
  <si>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</si>
  <si>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</si>
  <si>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</si>
  <si>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</si>
  <si>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</si>
  <si>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</si>
  <si>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</si>
  <si>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</si>
  <si>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</si>
  <si>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</si>
  <si>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</si>
  <si>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</si>
  <si>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</si>
  <si>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</si>
  <si>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</si>
  <si>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</si>
  <si>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</si>
  <si>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</si>
  <si>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</si>
  <si>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</si>
  <si>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</si>
  <si>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</si>
  <si>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</si>
  <si>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</si>
  <si>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</si>
  <si>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</si>
  <si>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</si>
  <si>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</si>
  <si>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</si>
  <si>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</si>
  <si>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</si>
  <si>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</si>
  <si>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</si>
  <si>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</si>
  <si>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</si>
  <si>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</si>
  <si>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</si>
  <si>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</si>
  <si>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</si>
  <si>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</si>
  <si>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</si>
  <si>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</si>
  <si>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</si>
  <si>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</si>
  <si>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</si>
  <si>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</si>
  <si>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</si>
  <si>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</si>
  <si>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</si>
  <si>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</si>
  <si>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</si>
  <si>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</si>
  <si>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</si>
  <si>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</si>
  <si>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</si>
  <si>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</si>
  <si>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</si>
  <si>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</si>
  <si>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</si>
  <si>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</si>
  <si>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</si>
  <si>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</si>
  <si>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</si>
  <si>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</si>
  <si>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</si>
  <si>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</si>
  <si>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</si>
  <si>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</si>
  <si>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</si>
  <si>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</si>
  <si>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</si>
  <si>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</si>
  <si>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</si>
  <si>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</si>
  <si>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</si>
  <si>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</si>
  <si>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</si>
  <si>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</si>
  <si>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</si>
  <si>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</si>
  <si>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</si>
  <si>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</si>
  <si>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</si>
  <si>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</si>
  <si>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</si>
  <si>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</si>
  <si>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</si>
  <si>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</si>
  <si>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</si>
  <si>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</si>
  <si>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</si>
  <si>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</si>
  <si>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</si>
  <si>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</si>
  <si>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</si>
  <si>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</si>
  <si>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</si>
  <si>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</si>
  <si>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</si>
  <si>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</si>
  <si>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</si>
  <si>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</si>
  <si>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</si>
  <si>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</si>
  <si>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</si>
  <si>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</si>
  <si>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</si>
  <si>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</si>
  <si>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</si>
  <si>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</si>
  <si>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</si>
  <si>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</si>
  <si>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</si>
  <si>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</si>
  <si>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</si>
  <si>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</si>
  <si>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</si>
  <si>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</si>
  <si>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</si>
  <si>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</si>
  <si>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</si>
  <si>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</si>
  <si>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</si>
  <si>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</si>
  <si>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</si>
  <si>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</si>
  <si>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</si>
  <si>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</si>
  <si>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</si>
  <si>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</si>
  <si>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</si>
  <si>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</si>
  <si>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</si>
  <si>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</si>
  <si>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</si>
  <si>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</si>
  <si>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</si>
  <si>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</si>
  <si>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</si>
  <si>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</si>
  <si>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</si>
  <si>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</si>
  <si>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</si>
  <si>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</si>
  <si>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</si>
  <si>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</si>
  <si>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</si>
  <si>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</si>
  <si>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</si>
  <si>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</si>
  <si>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</si>
  <si>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</si>
  <si>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</si>
  <si>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</si>
  <si>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</si>
  <si>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</si>
  <si>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</si>
  <si>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</si>
  <si>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</si>
  <si>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</si>
  <si>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</si>
  <si>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</si>
  <si>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</si>
  <si>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</si>
  <si>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</si>
  <si>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</si>
  <si>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</si>
  <si>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</si>
  <si>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</si>
  <si>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</si>
  <si>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</si>
  <si>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</si>
  <si>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</si>
  <si>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</si>
  <si>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</si>
  <si>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</si>
  <si>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</si>
  <si>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</si>
  <si>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</si>
  <si>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</si>
  <si>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</si>
  <si>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</si>
  <si>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</si>
  <si>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</si>
  <si>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</si>
  <si>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</si>
  <si>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</si>
  <si>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</si>
  <si>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</si>
  <si>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</si>
  <si>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</si>
  <si>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</si>
  <si>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</si>
  <si>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</si>
  <si>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</si>
  <si>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</si>
  <si>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</si>
  <si>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</si>
  <si>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</si>
  <si>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</si>
  <si>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</si>
  <si>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</si>
  <si>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</si>
  <si>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</si>
  <si>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</si>
  <si>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</si>
  <si>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</si>
  <si>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</si>
  <si>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</si>
  <si>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</si>
  <si>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</si>
  <si>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</si>
  <si>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</si>
  <si>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</si>
  <si>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</si>
  <si>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</si>
  <si>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</si>
  <si>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</si>
  <si>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</si>
  <si>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</si>
  <si>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</si>
  <si>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</si>
  <si>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</si>
  <si>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</si>
  <si>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</si>
  <si>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</si>
  <si>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</si>
  <si>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</si>
  <si>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</si>
  <si>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</si>
  <si>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</si>
  <si>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</si>
  <si>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</si>
  <si>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</si>
  <si>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</si>
  <si>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</si>
  <si>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</si>
  <si>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</si>
  <si>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</si>
  <si>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</si>
  <si>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</si>
  <si>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</si>
  <si>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</si>
  <si>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</si>
  <si>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</si>
  <si>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</si>
  <si>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</si>
  <si>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</si>
  <si>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</si>
  <si>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</si>
  <si>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</si>
  <si>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</si>
  <si>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</si>
  <si>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</si>
  <si>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</si>
  <si>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</si>
  <si>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</si>
  <si>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</si>
  <si>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</si>
  <si>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</si>
  <si>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</si>
  <si>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</si>
  <si>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</si>
  <si>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</si>
  <si>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</si>
  <si>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</si>
  <si>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</si>
  <si>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</si>
  <si>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</si>
  <si>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</si>
  <si>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</si>
  <si>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</si>
  <si>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</si>
  <si>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</si>
  <si>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</si>
  <si>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</si>
  <si>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</si>
  <si>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</si>
  <si>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</si>
  <si>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</si>
  <si>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</si>
  <si>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</si>
  <si>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</si>
  <si>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</si>
  <si>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</si>
  <si>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</si>
  <si>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</si>
  <si>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</si>
  <si>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</si>
  <si>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</si>
  <si>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</si>
  <si>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</si>
  <si>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</si>
  <si>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</si>
  <si>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</si>
  <si>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</si>
  <si>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</si>
  <si>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</si>
  <si>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</si>
  <si>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</si>
  <si>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</si>
  <si>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</si>
  <si>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</si>
  <si>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</si>
  <si>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</si>
  <si>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</si>
  <si>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</si>
  <si>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</si>
  <si>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</si>
  <si>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</si>
  <si>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</si>
  <si>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</si>
  <si>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</si>
  <si>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</si>
  <si>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</si>
  <si>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</si>
  <si>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</si>
  <si>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</si>
  <si>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</si>
  <si>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</si>
  <si>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</si>
  <si>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</si>
  <si>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</si>
  <si>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</si>
  <si>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</si>
  <si>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</si>
  <si>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</si>
  <si>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</si>
  <si>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</si>
  <si>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</si>
  <si>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</si>
  <si>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</si>
  <si>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</si>
  <si>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</si>
  <si>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</si>
  <si>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</si>
  <si>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</si>
  <si>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</si>
  <si>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</si>
  <si>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</si>
  <si>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</si>
  <si>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</si>
  <si>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</si>
  <si>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</si>
  <si>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</si>
  <si>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</si>
  <si>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</si>
  <si>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</si>
  <si>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</si>
  <si>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</si>
  <si>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</si>
  <si>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</si>
  <si>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</si>
  <si>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</si>
  <si>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</si>
  <si>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</si>
  <si>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</si>
  <si>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</si>
  <si>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</si>
  <si>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</si>
  <si>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</si>
  <si>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</si>
  <si>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</si>
  <si>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</si>
  <si>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</si>
  <si>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</si>
  <si>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</si>
  <si>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</si>
  <si>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</si>
  <si>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</si>
  <si>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</si>
  <si>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</si>
  <si>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</si>
  <si>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</si>
  <si>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</si>
  <si>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</si>
  <si>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</si>
  <si>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</si>
  <si>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</si>
  <si>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</si>
  <si>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</si>
  <si>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</si>
  <si>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</si>
  <si>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</si>
  <si>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</si>
  <si>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</si>
  <si>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</si>
  <si>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</si>
  <si>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</si>
  <si>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</si>
  <si>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</si>
  <si>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</si>
  <si>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</si>
  <si>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</si>
  <si>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</si>
  <si>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</si>
  <si>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</si>
  <si>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</si>
  <si>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</si>
  <si>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</si>
  <si>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</si>
  <si>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</si>
  <si>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</si>
  <si>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</si>
  <si>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</si>
  <si>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</si>
  <si>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</si>
  <si>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</si>
  <si>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</si>
  <si>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</si>
  <si>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</si>
  <si>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</si>
  <si>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</si>
  <si>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</si>
  <si>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</si>
  <si>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</si>
  <si>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</si>
  <si>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</si>
  <si>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</si>
  <si>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</si>
  <si>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</si>
  <si>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</si>
  <si>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</si>
  <si>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</si>
  <si>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</si>
  <si>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</si>
  <si>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</si>
  <si>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</si>
  <si>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</si>
  <si>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</si>
  <si>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</si>
  <si>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</si>
  <si>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</si>
  <si>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</si>
  <si>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</si>
  <si>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</si>
  <si>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</si>
  <si>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</si>
  <si>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</si>
  <si>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</si>
  <si>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</si>
  <si>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</si>
  <si>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</si>
  <si>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</si>
  <si>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</si>
  <si>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</si>
  <si>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</si>
  <si>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</si>
  <si>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</si>
  <si>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</si>
  <si>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</si>
  <si>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</si>
  <si>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</si>
  <si>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</si>
  <si>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</si>
  <si>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</si>
  <si>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</si>
  <si>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</si>
  <si>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</si>
  <si>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</si>
  <si>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</si>
  <si>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</si>
  <si>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</si>
  <si>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</si>
  <si>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</si>
  <si>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</si>
  <si>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</si>
  <si>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</si>
  <si>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</si>
  <si>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</si>
  <si>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</si>
  <si>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</si>
  <si>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</si>
  <si>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</si>
  <si>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</si>
  <si>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</si>
  <si>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</si>
  <si>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</si>
  <si>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</si>
  <si>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</si>
  <si>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</si>
  <si>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</si>
  <si>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</si>
  <si>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</si>
  <si>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</si>
  <si>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</si>
  <si>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</si>
  <si>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</si>
  <si>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</si>
  <si>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</si>
  <si>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</si>
  <si>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</si>
  <si>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</si>
  <si>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</si>
  <si>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</si>
  <si>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</si>
  <si>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</si>
  <si>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</si>
  <si>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</si>
  <si>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</si>
  <si>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</si>
  <si>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</si>
  <si>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</si>
  <si>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</si>
  <si>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</si>
  <si>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</si>
  <si>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</si>
  <si>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</si>
  <si>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</si>
  <si>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</si>
  <si>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</si>
  <si>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</si>
  <si>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</si>
  <si>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</si>
  <si>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</si>
  <si>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</si>
  <si>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</si>
  <si>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</si>
  <si>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</si>
  <si>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</si>
  <si>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</si>
  <si>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</si>
  <si>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</si>
  <si>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</si>
  <si>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</si>
  <si>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</si>
  <si>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</si>
  <si>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</si>
  <si>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</si>
  <si>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</si>
  <si>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</si>
  <si>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</si>
  <si>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</si>
  <si>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</si>
  <si>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</si>
  <si>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</si>
  <si>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</si>
  <si>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</si>
  <si>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</si>
  <si>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</si>
  <si>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</si>
  <si>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</si>
  <si>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</si>
  <si>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</si>
  <si>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</si>
  <si>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</si>
  <si>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</si>
  <si>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</si>
  <si>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</si>
  <si>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</si>
  <si>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</si>
  <si>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</si>
  <si>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</si>
  <si>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</si>
  <si>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</si>
  <si>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</si>
  <si>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</si>
  <si>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</si>
  <si>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</si>
  <si>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</si>
  <si>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</si>
  <si>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</si>
  <si>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</si>
  <si>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</si>
  <si>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</si>
  <si>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</si>
  <si>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</si>
  <si>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</si>
  <si>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</si>
  <si>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</si>
  <si>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</si>
  <si>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</si>
  <si>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</si>
  <si>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</si>
  <si>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</si>
  <si>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</si>
  <si>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</si>
  <si>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</si>
  <si>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</si>
  <si>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</si>
  <si>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</si>
  <si>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</si>
  <si>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</si>
  <si>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</si>
  <si>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</si>
  <si>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</si>
  <si>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</si>
  <si>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</si>
  <si>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</si>
  <si>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</si>
  <si>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</si>
  <si>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</si>
  <si>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</si>
  <si>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</si>
  <si>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</si>
  <si>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</si>
  <si>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</si>
  <si>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</si>
  <si>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</si>
  <si>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</si>
  <si>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</si>
  <si>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</si>
  <si>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</si>
  <si>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</si>
  <si>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</si>
  <si>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</si>
  <si>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</si>
  <si>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</si>
  <si>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</si>
  <si>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</si>
  <si>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</si>
  <si>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</si>
  <si>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</si>
  <si>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</si>
  <si>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</si>
  <si>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</si>
  <si>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</si>
  <si>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</si>
  <si>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</si>
  <si>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</si>
  <si>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</si>
  <si>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</si>
  <si>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</si>
  <si>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</si>
  <si>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</si>
  <si>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</si>
  <si>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</si>
  <si>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</si>
  <si>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</si>
  <si>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</si>
  <si>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</si>
  <si>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</si>
  <si>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</si>
  <si>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</si>
  <si>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</si>
  <si>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</si>
  <si>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</si>
  <si>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</si>
  <si>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</si>
  <si>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</si>
  <si>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</si>
  <si>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</si>
  <si>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</si>
  <si>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</si>
  <si>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</si>
  <si>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</si>
  <si>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</si>
  <si>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</si>
  <si>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</si>
  <si>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</si>
  <si>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</si>
  <si>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</si>
  <si>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</si>
  <si>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</si>
  <si>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</si>
  <si>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</si>
  <si>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</si>
  <si>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</si>
  <si>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</si>
  <si>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</si>
  <si>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</si>
  <si>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</si>
  <si>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</si>
  <si>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</si>
  <si>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</si>
  <si>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</si>
  <si>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</si>
  <si>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</si>
  <si>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</si>
  <si>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</si>
  <si>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</si>
  <si>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</si>
  <si>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</si>
  <si>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</si>
  <si>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</si>
  <si>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</si>
  <si>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</si>
  <si>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</si>
  <si>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</si>
  <si>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</si>
  <si>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</si>
  <si>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</si>
  <si>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</si>
  <si>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</si>
  <si>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</si>
  <si>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</si>
  <si>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</si>
  <si>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</si>
  <si>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</si>
  <si>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</si>
  <si>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</si>
  <si>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</si>
  <si>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</si>
  <si>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</si>
  <si>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</si>
  <si>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</si>
  <si>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</si>
  <si>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</si>
  <si>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</si>
  <si>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</si>
  <si>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</si>
  <si>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</si>
  <si>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</si>
  <si>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</si>
  <si>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</si>
  <si>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</si>
  <si>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</si>
  <si>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</si>
  <si>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</si>
  <si>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</si>
  <si>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</si>
  <si>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</si>
  <si>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</si>
  <si>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</si>
  <si>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</si>
  <si>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</si>
  <si>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</si>
  <si>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</si>
  <si>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</si>
  <si>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</si>
  <si>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</si>
  <si>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</si>
  <si>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</si>
  <si>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</si>
  <si>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</si>
  <si>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</si>
  <si>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</si>
  <si>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</si>
  <si>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</si>
  <si>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</si>
  <si>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</si>
  <si>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</si>
  <si>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</si>
  <si>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</si>
  <si>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</si>
  <si>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</si>
  <si>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</si>
  <si>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</si>
  <si>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</si>
  <si>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</si>
  <si>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</si>
  <si>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</si>
  <si>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</si>
  <si>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</si>
  <si>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</si>
  <si>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</si>
  <si>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</si>
  <si>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</si>
  <si>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</si>
  <si>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</si>
  <si>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</si>
  <si>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</si>
  <si>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</si>
  <si>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</si>
  <si>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</si>
  <si>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</si>
  <si>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</si>
  <si>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</si>
  <si>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</si>
  <si>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</si>
  <si>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</si>
  <si>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</si>
  <si>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</si>
  <si>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</si>
  <si>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</si>
  <si>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</si>
  <si>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</si>
  <si>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</si>
  <si>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</si>
  <si>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</si>
  <si>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</si>
  <si>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</si>
  <si>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</si>
  <si>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</si>
  <si>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</si>
  <si>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</si>
  <si>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</si>
  <si>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</si>
  <si>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</si>
  <si>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</si>
  <si>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</si>
  <si>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</si>
  <si>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</si>
  <si>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</si>
  <si>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</si>
  <si>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</si>
  <si>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</si>
  <si>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</si>
  <si>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</si>
  <si>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</si>
  <si>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</si>
  <si>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</si>
  <si>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</si>
  <si>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</si>
  <si>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</si>
  <si>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</si>
  <si>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</si>
  <si>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</si>
  <si>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</si>
  <si>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</si>
  <si>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</si>
  <si>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</si>
  <si>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</si>
  <si>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</si>
  <si>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</si>
  <si>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</si>
  <si>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</si>
  <si>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</si>
  <si>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</si>
  <si>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</si>
  <si>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</si>
  <si>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</si>
  <si>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</si>
  <si>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</si>
  <si>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</si>
  <si>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</si>
  <si>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</si>
  <si>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</si>
  <si>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</si>
  <si>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</si>
  <si>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</si>
  <si>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</si>
  <si>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</si>
  <si>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</si>
  <si>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</si>
  <si>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</si>
  <si>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</si>
  <si>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</si>
  <si>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</si>
  <si>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</si>
  <si>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</si>
  <si>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</si>
  <si>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</si>
  <si>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</si>
  <si>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</si>
  <si>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</si>
  <si>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</si>
  <si>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</si>
  <si>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</si>
  <si>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</si>
  <si>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</si>
  <si>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</si>
  <si>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</si>
  <si>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</si>
  <si>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</si>
  <si>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</si>
  <si>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</si>
  <si>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</si>
  <si>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</si>
  <si>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</si>
  <si>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</si>
  <si>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</si>
  <si>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</si>
  <si>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</si>
  <si>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</si>
  <si>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</si>
  <si>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</si>
  <si>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</si>
  <si>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</si>
  <si>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</si>
  <si>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</si>
  <si>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</si>
  <si>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</si>
  <si>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</si>
  <si>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</si>
  <si>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</si>
  <si>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</si>
  <si>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</si>
  <si>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</si>
  <si>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</si>
  <si>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</si>
  <si>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</si>
  <si>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</si>
  <si>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</si>
  <si>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</si>
  <si>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</si>
  <si>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</si>
  <si>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</si>
  <si>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</si>
  <si>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</si>
  <si>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</si>
  <si>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</si>
  <si>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</si>
  <si>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</si>
  <si>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</si>
  <si>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</si>
  <si>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</si>
  <si>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</si>
  <si>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</si>
  <si>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</si>
  <si>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</si>
  <si>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</si>
  <si>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</si>
  <si>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</si>
  <si>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</si>
  <si>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</si>
  <si>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</si>
  <si>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</si>
  <si>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</si>
  <si>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</si>
  <si>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</si>
  <si>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</si>
  <si>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</si>
  <si>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</si>
  <si>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</si>
  <si>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</si>
  <si>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</si>
  <si>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</si>
  <si>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</si>
  <si>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</si>
  <si>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</si>
  <si>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</si>
  <si>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</si>
  <si>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</si>
  <si>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</si>
  <si>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</si>
  <si>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</si>
  <si>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</si>
  <si>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</si>
  <si>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</si>
  <si>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</si>
  <si>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</si>
  <si>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</si>
  <si>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</si>
  <si>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</si>
  <si>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</si>
  <si>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</si>
  <si>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</si>
  <si>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</si>
  <si>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</si>
  <si>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</si>
  <si>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</si>
  <si>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</si>
  <si>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</si>
  <si>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</si>
  <si>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</si>
  <si>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</si>
  <si>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</si>
  <si>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</si>
  <si>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</si>
  <si>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</si>
  <si>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</si>
  <si>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</si>
  <si>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</si>
  <si>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</si>
  <si>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</si>
  <si>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</si>
  <si>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</si>
  <si>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</si>
  <si>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</si>
  <si>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</si>
  <si>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</si>
  <si>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</si>
  <si>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</si>
  <si>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</si>
  <si>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</si>
  <si>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</si>
  <si>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</si>
  <si>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</si>
  <si>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</si>
  <si>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</si>
  <si>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</si>
  <si>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</si>
  <si>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</si>
  <si>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</si>
  <si>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</si>
  <si>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</si>
  <si>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</si>
  <si>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</si>
  <si>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</si>
  <si>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</si>
  <si>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</si>
  <si>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</si>
  <si>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</si>
  <si>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</si>
  <si>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</si>
  <si>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</si>
  <si>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</si>
  <si>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</si>
  <si>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</si>
  <si>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</si>
  <si>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</si>
  <si>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</si>
  <si>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</si>
  <si>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</si>
  <si>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</si>
  <si>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</si>
  <si>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</si>
  <si>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</si>
  <si>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</si>
  <si>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</si>
  <si>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</si>
  <si>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</si>
  <si>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</si>
  <si>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</si>
  <si>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</si>
  <si>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</si>
  <si>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</si>
  <si>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</si>
  <si>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</si>
  <si>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</si>
  <si>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</si>
  <si>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</si>
  <si>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</si>
  <si>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</si>
  <si>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</si>
  <si>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</si>
  <si>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</si>
  <si>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</si>
  <si>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</si>
  <si>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</si>
  <si>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</si>
  <si>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</si>
  <si>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</si>
  <si>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</si>
  <si>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</si>
  <si>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</si>
  <si>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</si>
  <si>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</si>
  <si>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</si>
  <si>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</si>
  <si>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</si>
  <si>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</si>
  <si>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</si>
  <si>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</si>
  <si>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</si>
  <si>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</si>
  <si>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</si>
  <si>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</si>
  <si>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</si>
  <si>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</si>
  <si>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</si>
  <si>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</si>
  <si>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</si>
  <si>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</si>
  <si>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</si>
  <si>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</si>
  <si>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</si>
  <si>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</si>
  <si>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</si>
  <si>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</si>
  <si>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</si>
  <si>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</si>
  <si>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</si>
  <si>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</si>
  <si>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</si>
  <si>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</si>
  <si>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</si>
  <si>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</si>
  <si>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</si>
  <si>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</si>
  <si>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</si>
  <si>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</si>
  <si>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</si>
  <si>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</si>
  <si>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</si>
  <si>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</si>
  <si>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</si>
  <si>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</si>
  <si>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</si>
  <si>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</si>
  <si>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</si>
  <si>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</si>
  <si>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</si>
  <si>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</si>
  <si>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</si>
  <si>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</si>
  <si>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</si>
  <si>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</si>
  <si>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</si>
  <si>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</si>
  <si>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</si>
  <si>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</si>
  <si>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</si>
  <si>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</si>
  <si>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</si>
  <si>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</si>
  <si>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</si>
  <si>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</si>
  <si>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</si>
  <si>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</si>
  <si>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</si>
  <si>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</si>
  <si>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</si>
  <si>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</si>
  <si>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</si>
  <si>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</si>
  <si>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</si>
  <si>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</si>
  <si>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</si>
  <si>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</si>
  <si>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</si>
  <si>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</si>
  <si>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</si>
  <si>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</si>
  <si>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</si>
  <si>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</si>
  <si>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</si>
  <si>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</si>
  <si>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</si>
  <si>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</si>
  <si>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</si>
  <si>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</si>
  <si>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</si>
  <si>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</si>
  <si>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</si>
  <si>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</si>
  <si>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</si>
  <si>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</si>
  <si>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</si>
  <si>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</si>
  <si>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</si>
  <si>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</si>
  <si>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</si>
  <si>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</si>
  <si>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</si>
  <si>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</si>
  <si>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</si>
  <si>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</si>
  <si>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</si>
  <si>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</si>
  <si>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</si>
  <si>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</si>
  <si>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</si>
  <si>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</si>
  <si>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</si>
  <si>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</si>
  <si>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</si>
  <si>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</si>
  <si>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</si>
  <si>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</si>
  <si>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</si>
  <si>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</si>
  <si>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</si>
  <si>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</si>
  <si>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</si>
  <si>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</si>
  <si>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</si>
  <si>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</si>
  <si>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</si>
  <si>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</si>
  <si>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</si>
  <si>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</si>
  <si>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</si>
  <si>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</si>
  <si>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</si>
  <si>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</si>
  <si>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</si>
  <si>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</si>
  <si>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</si>
  <si>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</si>
  <si>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</si>
  <si>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</si>
  <si>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</si>
  <si>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</si>
  <si>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</si>
  <si>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</si>
  <si>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</si>
  <si>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</si>
  <si>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</si>
  <si>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</si>
  <si>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</si>
  <si>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</si>
  <si>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</si>
  <si>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</si>
  <si>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</si>
  <si>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</si>
  <si>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</si>
  <si>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</si>
  <si>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</si>
  <si>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</si>
  <si>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</si>
  <si>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</si>
  <si>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</si>
  <si>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</si>
  <si>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</si>
  <si>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</si>
  <si>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</si>
  <si>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</si>
  <si>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</si>
  <si>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</si>
  <si>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</si>
  <si>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</si>
  <si>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</si>
  <si>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</si>
  <si>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</si>
  <si>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</si>
  <si>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</si>
  <si>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</si>
  <si>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</si>
  <si>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</si>
  <si>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</si>
  <si>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</si>
  <si>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</si>
  <si>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</si>
  <si>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</si>
  <si>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</si>
  <si>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</si>
  <si>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</si>
  <si>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</si>
  <si>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</si>
  <si>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</si>
  <si>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</si>
  <si>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</si>
  <si>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</si>
  <si>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</si>
  <si>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</si>
  <si>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</si>
  <si>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</si>
  <si>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</si>
  <si>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</si>
  <si>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</si>
  <si>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</si>
  <si>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</si>
  <si>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</si>
  <si>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</si>
  <si>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</si>
  <si>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</si>
  <si>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</si>
  <si>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</si>
  <si>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</si>
  <si>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</si>
  <si>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</si>
  <si>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</si>
  <si>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</si>
  <si>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</si>
  <si>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</si>
  <si>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</si>
  <si>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</si>
  <si>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</si>
  <si>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</si>
  <si>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</si>
  <si>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</si>
  <si>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</si>
  <si>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</si>
  <si>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</si>
  <si>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</si>
  <si>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</si>
  <si>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</si>
  <si>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</si>
  <si>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</si>
  <si>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</si>
  <si>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</si>
  <si>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</si>
  <si>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</si>
  <si>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</si>
  <si>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</si>
  <si>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</si>
  <si>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</si>
  <si>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</si>
  <si>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</si>
  <si>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</si>
  <si>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</si>
  <si>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</si>
  <si>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</si>
  <si>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</si>
  <si>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</si>
  <si>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</si>
  <si>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</si>
  <si>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</si>
  <si>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</si>
  <si>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</si>
  <si>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</si>
  <si>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</si>
  <si>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</si>
  <si>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</si>
  <si>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</si>
  <si>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</si>
  <si>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</si>
  <si>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</si>
  <si>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</si>
  <si>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</si>
  <si>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</si>
  <si>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</si>
  <si>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</si>
  <si>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</si>
  <si>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</si>
  <si>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</si>
  <si>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</si>
  <si>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</si>
  <si>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</si>
  <si>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</si>
  <si>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</si>
  <si>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</si>
  <si>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</si>
  <si>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</si>
  <si>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</si>
  <si>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</si>
  <si>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</si>
  <si>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</si>
  <si>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</si>
  <si>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</si>
  <si>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</si>
  <si>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</si>
  <si>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</si>
  <si>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</si>
  <si>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</si>
  <si>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</si>
  <si>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</si>
  <si>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</si>
  <si>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</si>
  <si>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</si>
  <si>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</si>
  <si>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</si>
  <si>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</si>
  <si>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</si>
  <si>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</si>
  <si>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</si>
  <si>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</si>
  <si>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</si>
  <si>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</si>
  <si>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</si>
  <si>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</si>
  <si>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</si>
  <si>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</si>
  <si>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</si>
  <si>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</si>
  <si>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</si>
  <si>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</si>
  <si>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</si>
  <si>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</si>
  <si>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</si>
  <si>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</si>
  <si>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</si>
  <si>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</si>
  <si>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</si>
  <si>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</si>
  <si>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</si>
  <si>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</si>
  <si>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</si>
  <si>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</si>
  <si>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</si>
  <si>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</si>
  <si>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</si>
  <si>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</si>
  <si>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</si>
  <si>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</si>
  <si>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</si>
  <si>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</si>
  <si>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</si>
  <si>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</si>
  <si>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</si>
  <si>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</si>
  <si>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</si>
  <si>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</si>
  <si>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</si>
  <si>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</si>
  <si>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</si>
  <si>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</si>
  <si>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</si>
  <si>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</si>
  <si>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</si>
  <si>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</si>
  <si>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</si>
  <si>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</si>
  <si>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</si>
  <si>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</si>
  <si>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</si>
  <si>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</si>
  <si>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</si>
  <si>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</si>
  <si>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</si>
  <si>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</si>
  <si>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</si>
  <si>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</si>
  <si>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</si>
  <si>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</si>
  <si>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</si>
  <si>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</si>
  <si>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</si>
  <si>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</si>
  <si>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</si>
  <si>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</si>
  <si>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</si>
  <si>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</si>
  <si>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</si>
  <si>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</si>
  <si>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</si>
  <si>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</si>
  <si>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</si>
  <si>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</si>
  <si>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</si>
  <si>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</si>
  <si>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</si>
  <si>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</si>
  <si>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</si>
  <si>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</si>
  <si>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</si>
  <si>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</si>
  <si>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</si>
  <si>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</si>
  <si>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</si>
  <si>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</si>
  <si>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</si>
  <si>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</si>
  <si>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</si>
  <si>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</si>
  <si>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</si>
  <si>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</si>
  <si>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</si>
  <si>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</si>
  <si>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</si>
  <si>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</si>
  <si>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</si>
  <si>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</si>
  <si>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</si>
  <si>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</si>
  <si>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</si>
  <si>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</si>
  <si>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</si>
  <si>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</si>
  <si>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</si>
  <si>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</si>
  <si>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</si>
  <si>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</si>
  <si>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</si>
  <si>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</si>
  <si>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</si>
  <si>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</si>
  <si>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</si>
  <si>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</si>
  <si>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</si>
  <si>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</si>
  <si>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</si>
  <si>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</si>
  <si>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</si>
  <si>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</si>
  <si>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</si>
  <si>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</si>
  <si>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</si>
  <si>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</si>
  <si>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</si>
  <si>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</si>
  <si>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</si>
  <si>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</si>
  <si>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</si>
  <si>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</si>
  <si>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</si>
  <si>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</si>
  <si>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</si>
  <si>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</si>
  <si>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</si>
  <si>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</si>
  <si>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</si>
  <si>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</si>
  <si>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</si>
  <si>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</si>
  <si>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</si>
  <si>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</si>
  <si>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</si>
  <si>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</si>
  <si>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</si>
  <si>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</si>
  <si>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</si>
  <si>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</si>
  <si>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</si>
  <si>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</si>
  <si>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</si>
  <si>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</si>
  <si>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</si>
  <si>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</si>
  <si>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</si>
  <si>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</si>
  <si>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</si>
  <si>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</si>
  <si>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</si>
  <si>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</si>
  <si>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</si>
  <si>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</si>
  <si>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</si>
  <si>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</si>
  <si>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</si>
  <si>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</si>
  <si>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</si>
  <si>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</si>
  <si>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</si>
  <si>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</si>
  <si>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</si>
  <si>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</si>
  <si>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</si>
  <si>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</si>
  <si>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</si>
  <si>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</si>
  <si>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</si>
  <si>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</si>
  <si>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</si>
  <si>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</si>
  <si>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</si>
  <si>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</si>
  <si>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</si>
  <si>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</si>
  <si>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</si>
  <si>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</si>
  <si>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</si>
  <si>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</si>
  <si>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</si>
  <si>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</si>
  <si>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</si>
  <si>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</si>
  <si>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</si>
  <si>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</si>
  <si>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</si>
  <si>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</si>
  <si>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</si>
  <si>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</si>
  <si>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</si>
  <si>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</si>
  <si>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</si>
  <si>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</si>
  <si>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</si>
  <si>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</si>
  <si>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</si>
  <si>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</si>
  <si>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</si>
  <si>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</si>
  <si>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</si>
  <si>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</si>
  <si>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</si>
  <si>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</si>
  <si>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</si>
  <si>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</si>
  <si>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</si>
  <si>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</si>
  <si>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</si>
  <si>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</si>
  <si>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</si>
  <si>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</si>
  <si>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</si>
  <si>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</si>
  <si>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</si>
  <si>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</si>
  <si>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</si>
  <si>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</si>
  <si>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</si>
  <si>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</si>
  <si>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</si>
  <si>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</si>
  <si>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</si>
  <si>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</si>
  <si>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</si>
  <si>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</si>
  <si>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</si>
  <si>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</si>
  <si>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</si>
  <si>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</si>
  <si>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</si>
  <si>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</si>
  <si>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</si>
  <si>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</si>
  <si>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</si>
  <si>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</si>
  <si>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</si>
  <si>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</si>
  <si>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</si>
  <si>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</si>
  <si>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</si>
  <si>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</si>
  <si>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</si>
  <si>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</si>
  <si>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</si>
  <si>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</si>
  <si>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</si>
  <si>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</si>
  <si>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</si>
  <si>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</si>
  <si>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</si>
  <si>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</si>
  <si>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</si>
  <si>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</si>
  <si>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</si>
  <si>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</si>
  <si>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</si>
  <si>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</si>
  <si>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</si>
  <si>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</si>
  <si>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</si>
  <si>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</si>
  <si>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</si>
  <si>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</si>
  <si>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</si>
  <si>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</si>
  <si>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</si>
  <si>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</si>
  <si>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</si>
  <si>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</si>
  <si>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</si>
  <si>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</si>
  <si>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</si>
  <si>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</si>
  <si>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</si>
  <si>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</si>
  <si>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</si>
  <si>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</si>
  <si>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</si>
  <si>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</si>
  <si>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</si>
  <si>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</si>
  <si>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</si>
  <si>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</si>
  <si>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</si>
  <si>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</si>
  <si>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</si>
  <si>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</si>
  <si>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</si>
  <si>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</si>
  <si>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</si>
  <si>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</si>
  <si>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</si>
  <si>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</si>
  <si>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</si>
  <si>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</si>
  <si>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</si>
  <si>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</si>
  <si>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</si>
  <si>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</si>
  <si>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</si>
  <si>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</si>
  <si>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</si>
  <si>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</si>
  <si>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</si>
  <si>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</si>
  <si>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</si>
  <si>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</si>
  <si>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</si>
  <si>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</si>
  <si>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</si>
  <si>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</si>
  <si>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</si>
  <si>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</si>
  <si>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</si>
  <si>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</si>
  <si>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</si>
  <si>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</si>
  <si>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</si>
  <si>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</si>
  <si>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</si>
  <si>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</si>
  <si>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</si>
  <si>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</si>
  <si>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</si>
  <si>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</si>
  <si>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</si>
  <si>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</si>
  <si>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</si>
  <si>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</si>
  <si>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</si>
  <si>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</si>
  <si>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</si>
  <si>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</si>
  <si>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</si>
  <si>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</si>
  <si>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</si>
  <si>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</si>
  <si>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</si>
  <si>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</si>
  <si>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</si>
  <si>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</si>
  <si>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</si>
  <si>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</si>
  <si>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</si>
  <si>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</si>
  <si>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</si>
  <si>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</si>
  <si>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</si>
  <si>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</si>
  <si>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</si>
  <si>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</si>
  <si>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</si>
  <si>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</si>
  <si>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</si>
  <si>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</si>
  <si>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</si>
  <si>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</si>
  <si>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</si>
  <si>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</si>
  <si>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</si>
  <si>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</si>
  <si>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</si>
  <si>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</si>
  <si>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</si>
  <si>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</si>
  <si>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</si>
  <si>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</si>
  <si>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</si>
  <si>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</si>
  <si>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</si>
  <si>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</si>
  <si>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</si>
  <si>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</si>
  <si>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</si>
  <si>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</si>
  <si>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</si>
  <si>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</si>
  <si>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</si>
  <si>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</si>
  <si>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</si>
  <si>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</si>
  <si>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</si>
  <si>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</si>
  <si>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</si>
  <si>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</si>
  <si>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</si>
  <si>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</si>
  <si>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</si>
  <si>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</si>
  <si>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</si>
  <si>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</si>
  <si>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</si>
  <si>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</si>
  <si>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</si>
  <si>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</si>
  <si>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</si>
  <si>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</si>
  <si>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</si>
  <si>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</si>
  <si>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</si>
  <si>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</si>
  <si>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</si>
  <si>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</si>
  <si>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</si>
  <si>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</si>
  <si>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</si>
  <si>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</si>
  <si>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</si>
  <si>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</si>
  <si>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</si>
  <si>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</si>
  <si>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</si>
  <si>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</si>
  <si>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</si>
  <si>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</si>
  <si>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</si>
  <si>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</si>
  <si>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</si>
  <si>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</si>
  <si>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</si>
  <si>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</si>
  <si>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</si>
  <si>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</si>
  <si>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</si>
  <si>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</si>
  <si>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</si>
  <si>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</si>
  <si>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</si>
  <si>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</si>
  <si>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</si>
  <si>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</si>
  <si>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</si>
  <si>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</si>
  <si>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</si>
  <si>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</si>
  <si>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</si>
  <si>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</si>
  <si>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</si>
  <si>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</si>
  <si>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</si>
  <si>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</si>
  <si>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</si>
  <si>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</si>
  <si>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</si>
  <si>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</si>
  <si>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</si>
  <si>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</si>
  <si>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</si>
  <si>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</si>
  <si>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</si>
  <si>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</si>
  <si>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</si>
  <si>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</si>
  <si>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</si>
  <si>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</si>
  <si>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</si>
  <si>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</si>
  <si>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</si>
  <si>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</si>
  <si>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</si>
  <si>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</si>
  <si>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</si>
  <si>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</si>
  <si>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</si>
  <si>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</si>
  <si>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</si>
  <si>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</si>
  <si>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</si>
  <si>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</si>
  <si>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</si>
  <si>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</si>
  <si>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</si>
  <si>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</si>
  <si>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</si>
  <si>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</si>
  <si>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</si>
  <si>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</si>
  <si>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</si>
  <si>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</si>
  <si>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</si>
  <si>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</si>
  <si>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</si>
  <si>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</si>
  <si>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</si>
  <si>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</si>
  <si>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</si>
  <si>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</si>
  <si>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</si>
  <si>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</si>
  <si>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</si>
  <si>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</si>
  <si>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</si>
  <si>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</si>
  <si>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</si>
  <si>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</si>
  <si>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</si>
  <si>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</si>
  <si>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</si>
  <si>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</si>
  <si>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</si>
  <si>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</si>
  <si>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</si>
  <si>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</si>
  <si>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</si>
  <si>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</si>
  <si>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</si>
  <si>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</si>
  <si>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</si>
  <si>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</si>
  <si>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</si>
  <si>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</si>
  <si>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</si>
  <si>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</si>
  <si>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</si>
  <si>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</si>
  <si>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</si>
  <si>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</si>
  <si>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</si>
  <si>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</si>
  <si>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</si>
  <si>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</si>
  <si>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</si>
  <si>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</si>
  <si>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</si>
  <si>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</si>
  <si>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</si>
  <si>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</si>
  <si>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</si>
  <si>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</si>
  <si>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</si>
  <si>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</si>
  <si>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</si>
  <si>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</si>
  <si>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</si>
  <si>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</si>
  <si>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</si>
  <si>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</si>
  <si>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</si>
  <si>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</si>
  <si>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</si>
  <si>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</si>
  <si>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</si>
  <si>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</si>
  <si>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</si>
  <si>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</si>
  <si>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</si>
  <si>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</si>
  <si>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</si>
  <si>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</si>
  <si>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</si>
  <si>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</si>
  <si>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</si>
  <si>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</si>
  <si>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</si>
  <si>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</si>
  <si>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</si>
  <si>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</si>
  <si>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</si>
  <si>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</si>
  <si>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</si>
  <si>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</si>
  <si>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</si>
  <si>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</si>
  <si>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</si>
  <si>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</si>
  <si>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</si>
  <si>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</si>
  <si>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</si>
  <si>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</si>
  <si>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</si>
  <si>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</si>
  <si>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</si>
  <si>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</si>
  <si>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</si>
  <si>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</si>
  <si>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</si>
  <si>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</si>
  <si>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</si>
  <si>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</si>
  <si>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</si>
  <si>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</si>
  <si>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</si>
  <si>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</si>
  <si>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</si>
  <si>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</si>
  <si>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</si>
  <si>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</si>
  <si>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</si>
  <si>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</si>
  <si>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</si>
  <si>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</si>
  <si>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</si>
  <si>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</si>
  <si>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</si>
  <si>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</si>
  <si>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</si>
  <si>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</si>
  <si>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</si>
  <si>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</si>
  <si>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</si>
  <si>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</si>
  <si>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</si>
  <si>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</si>
  <si>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</si>
  <si>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</si>
  <si>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</si>
  <si>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</si>
  <si>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</si>
  <si>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</si>
  <si>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</si>
  <si>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</si>
  <si>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</si>
  <si>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</si>
  <si>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</si>
  <si>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</si>
  <si>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</si>
  <si>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</si>
  <si>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</si>
  <si>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</si>
  <si>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</si>
  <si>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</si>
  <si>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</si>
  <si>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</si>
  <si>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</si>
  <si>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</si>
  <si>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</si>
  <si>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</si>
  <si>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</si>
  <si>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</si>
  <si>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</si>
  <si>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</si>
  <si>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</si>
  <si>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</si>
  <si>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</si>
  <si>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</si>
  <si>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</si>
  <si>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</si>
  <si>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</si>
  <si>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</si>
  <si>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</si>
  <si>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</si>
  <si>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</si>
  <si>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</si>
  <si>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</si>
  <si>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</si>
  <si>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</si>
  <si>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</si>
  <si>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</si>
  <si>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</si>
  <si>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</si>
  <si>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</si>
  <si>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</si>
  <si>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</si>
  <si>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</si>
  <si>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</si>
  <si>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</si>
  <si>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</si>
  <si>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</si>
  <si>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</si>
  <si>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</si>
  <si>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</si>
  <si>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</si>
  <si>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</si>
  <si>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</si>
  <si>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</si>
  <si>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</si>
  <si>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</si>
  <si>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</si>
  <si>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</si>
  <si>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</si>
  <si>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</si>
  <si>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</si>
  <si>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</si>
  <si>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</si>
  <si>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</si>
  <si>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</si>
  <si>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</si>
  <si>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</si>
  <si>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</si>
  <si>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</si>
  <si>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</si>
  <si>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</si>
  <si>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</si>
  <si>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</si>
  <si>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</si>
  <si>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</si>
  <si>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</si>
  <si>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</si>
  <si>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</si>
  <si>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</si>
  <si>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</si>
  <si>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</si>
  <si>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</si>
  <si>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</si>
  <si>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</si>
  <si>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</si>
  <si>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</si>
  <si>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</si>
  <si>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</si>
  <si>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</si>
  <si>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</si>
  <si>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</si>
  <si>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</si>
  <si>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</si>
  <si>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</si>
  <si>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</si>
  <si>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</si>
  <si>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</si>
  <si>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</si>
  <si>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</si>
  <si>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</si>
  <si>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</si>
  <si>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</si>
  <si>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</si>
  <si>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</si>
  <si>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</si>
  <si>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</si>
  <si>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</si>
  <si>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</si>
  <si>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</si>
  <si>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</si>
  <si>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</si>
  <si>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</si>
  <si>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</si>
  <si>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</si>
  <si>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</si>
  <si>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</si>
  <si>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</si>
  <si>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</si>
  <si>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</si>
  <si>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</si>
  <si>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</si>
  <si>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</si>
  <si>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</si>
  <si>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</si>
  <si>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</si>
  <si>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</si>
  <si>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</si>
  <si>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</si>
  <si>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</si>
  <si>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</si>
  <si>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</si>
  <si>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</si>
  <si>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</si>
  <si>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</si>
  <si>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</si>
  <si>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</si>
  <si>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</si>
  <si>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</si>
  <si>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</si>
  <si>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</si>
  <si>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</si>
  <si>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</si>
  <si>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</si>
  <si>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</si>
  <si>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</si>
  <si>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</si>
  <si>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</si>
  <si>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</si>
  <si>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</si>
  <si>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</si>
  <si>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</si>
  <si>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</si>
  <si>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</si>
  <si>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</si>
  <si>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</si>
  <si>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</si>
  <si>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</si>
  <si>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</si>
  <si>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</si>
  <si>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</si>
  <si>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</si>
  <si>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</si>
  <si>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</si>
  <si>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</si>
  <si>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</si>
  <si>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</si>
  <si>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</si>
  <si>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</si>
  <si>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</si>
  <si>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</si>
  <si>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</si>
  <si>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</si>
  <si>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</si>
  <si>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</si>
  <si>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</si>
  <si>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</si>
  <si>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</si>
  <si>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</si>
  <si>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</si>
  <si>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</si>
  <si>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</si>
  <si>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</si>
  <si>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</si>
  <si>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</si>
  <si>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</si>
  <si>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</si>
  <si>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</si>
  <si>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</si>
  <si>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</si>
  <si>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</si>
  <si>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</si>
  <si>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</si>
  <si>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</si>
  <si>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</si>
  <si>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</si>
  <si>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</si>
  <si>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</si>
  <si>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</si>
  <si>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</si>
  <si>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</si>
  <si>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</si>
  <si>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</si>
  <si>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</si>
  <si>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</si>
  <si>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</si>
  <si>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</si>
  <si>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</si>
  <si>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</si>
  <si>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</si>
  <si>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</si>
  <si>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</si>
  <si>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</si>
  <si>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</si>
  <si>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</si>
  <si>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</si>
  <si>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</si>
  <si>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</si>
  <si>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</si>
  <si>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</si>
  <si>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</si>
  <si>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</si>
  <si>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</si>
  <si>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</si>
  <si>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</si>
  <si>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</si>
  <si>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</si>
  <si>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</si>
  <si>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</si>
  <si>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</si>
  <si>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</si>
  <si>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</si>
  <si>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</si>
  <si>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</si>
  <si>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</si>
  <si>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</si>
  <si>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</si>
  <si>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</si>
  <si>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</si>
  <si>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</si>
  <si>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</si>
  <si>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</si>
  <si>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</si>
  <si>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</si>
  <si>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</si>
  <si>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</si>
  <si>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</si>
  <si>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</si>
  <si>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</si>
  <si>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</si>
  <si>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</si>
  <si>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</si>
  <si>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</si>
  <si>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</si>
  <si>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</si>
  <si>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</si>
  <si>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</si>
  <si>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</si>
  <si>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</si>
  <si>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</si>
  <si>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</si>
  <si>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</si>
  <si>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</si>
  <si>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</si>
  <si>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</si>
  <si>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</si>
  <si>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</si>
  <si>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</si>
  <si>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</si>
  <si>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</si>
  <si>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</si>
  <si>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</si>
  <si>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</si>
  <si>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</si>
  <si>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</si>
  <si>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</si>
  <si>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</si>
  <si>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</si>
  <si>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</si>
  <si>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</si>
  <si>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</si>
  <si>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</si>
  <si>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</si>
  <si>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</si>
  <si>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</si>
  <si>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</si>
  <si>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</si>
  <si>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</si>
  <si>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</si>
  <si>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</si>
  <si>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</si>
  <si>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</si>
  <si>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</si>
  <si>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</si>
  <si>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</si>
  <si>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</si>
  <si>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</si>
  <si>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</si>
  <si>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</si>
  <si>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</si>
  <si>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</si>
  <si>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</si>
  <si>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</si>
  <si>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</si>
  <si>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</si>
  <si>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</si>
  <si>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</si>
  <si>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</si>
  <si>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</si>
  <si>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</si>
  <si>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</si>
  <si>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</si>
  <si>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</si>
  <si>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</si>
  <si>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</si>
  <si>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</si>
  <si>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</si>
  <si>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</si>
  <si>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</si>
  <si>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</si>
  <si>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</si>
  <si>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</si>
  <si>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</si>
  <si>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</si>
  <si>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</si>
  <si>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</si>
  <si>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</si>
  <si>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</si>
  <si>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</si>
  <si>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</si>
  <si>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</si>
  <si>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</si>
  <si>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</si>
  <si>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</si>
  <si>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</si>
  <si>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</si>
  <si>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</si>
  <si>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</si>
  <si>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</si>
  <si>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</si>
  <si>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</si>
  <si>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</si>
  <si>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</si>
  <si>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</si>
  <si>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</si>
  <si>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</si>
  <si>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</si>
  <si>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</si>
  <si>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</si>
  <si>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</si>
  <si>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</si>
  <si>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</si>
  <si>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</si>
  <si>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</si>
  <si>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</si>
  <si>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</si>
  <si>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</si>
  <si>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</si>
  <si>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</si>
  <si>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</si>
  <si>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</si>
  <si>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</si>
  <si>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</si>
  <si>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</si>
  <si>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</si>
  <si>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</si>
  <si>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</si>
  <si>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</si>
  <si>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</si>
  <si>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</si>
  <si>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</si>
  <si>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</si>
  <si>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</si>
  <si>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</si>
  <si>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</si>
  <si>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</si>
  <si>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</si>
  <si>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</si>
  <si>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</si>
  <si>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</si>
  <si>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</si>
  <si>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</si>
  <si>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</si>
  <si>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</si>
  <si>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</si>
  <si>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</si>
  <si>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</si>
  <si>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</si>
  <si>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</si>
  <si>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</si>
  <si>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</si>
  <si>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</si>
  <si>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</si>
  <si>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</si>
  <si>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</si>
  <si>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</si>
  <si>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</si>
  <si>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</si>
  <si>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</si>
  <si>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</si>
  <si>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</si>
  <si>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</si>
  <si>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</si>
  <si>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</si>
  <si>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</si>
  <si>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</si>
  <si>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</si>
  <si>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</si>
  <si>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</si>
  <si>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</si>
  <si>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</si>
  <si>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</si>
  <si>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</si>
  <si>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</si>
  <si>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</si>
  <si>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</si>
  <si>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</si>
  <si>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</si>
  <si>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</si>
  <si>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</si>
  <si>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</si>
  <si>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</si>
  <si>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</si>
  <si>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</si>
  <si>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</si>
  <si>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</si>
  <si>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</si>
  <si>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</si>
  <si>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</si>
  <si>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</si>
  <si>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</si>
  <si>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</si>
  <si>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</si>
  <si>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</si>
  <si>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</si>
  <si>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</si>
  <si>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</si>
  <si>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</si>
  <si>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</si>
  <si>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</si>
  <si>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</si>
  <si>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</si>
  <si>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</si>
  <si>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</si>
  <si>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</si>
  <si>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</si>
  <si>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</si>
  <si>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</si>
  <si>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</si>
  <si>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</si>
  <si>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</si>
  <si>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</si>
  <si>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</si>
  <si>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</si>
  <si>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</si>
  <si>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</si>
  <si>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</si>
  <si>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</si>
  <si>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</si>
  <si>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</si>
  <si>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</si>
  <si>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</si>
  <si>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</si>
  <si>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</si>
  <si>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</si>
  <si>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</si>
  <si>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</si>
  <si>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</si>
  <si>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</si>
  <si>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</si>
  <si>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</si>
  <si>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</si>
  <si>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</si>
  <si>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</si>
  <si>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</si>
  <si>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</si>
  <si>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</si>
  <si>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</si>
  <si>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</si>
  <si>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</si>
  <si>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</si>
  <si>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</si>
  <si>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</si>
  <si>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</si>
  <si>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</si>
  <si>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</si>
  <si>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</si>
  <si>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</si>
  <si>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</si>
  <si>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</si>
  <si>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</si>
  <si>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</si>
  <si>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</si>
  <si>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</si>
  <si>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</si>
  <si>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</si>
  <si>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</si>
  <si>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</si>
  <si>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</si>
  <si>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</si>
  <si>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</si>
  <si>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</si>
  <si>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</si>
  <si>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</si>
  <si>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</si>
  <si>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</si>
  <si>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</si>
  <si>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</si>
  <si>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</si>
  <si>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</si>
  <si>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</si>
  <si>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</si>
  <si>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</si>
  <si>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</si>
  <si>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</si>
  <si>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</si>
  <si>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</si>
  <si>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</si>
  <si>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</si>
  <si>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</si>
  <si>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</si>
  <si>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</si>
  <si>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</si>
  <si>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</si>
  <si>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</si>
  <si>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</si>
  <si>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</si>
  <si>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</si>
  <si>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</si>
  <si>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</si>
  <si>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</si>
  <si>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</si>
  <si>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</si>
  <si>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</si>
  <si>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</si>
  <si>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</si>
  <si>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</si>
  <si>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</si>
  <si>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</si>
  <si>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</si>
  <si>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</si>
  <si>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</si>
  <si>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</si>
  <si>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</si>
  <si>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</si>
  <si>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</si>
  <si>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</si>
  <si>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</si>
  <si>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</si>
  <si>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</si>
  <si>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</si>
  <si>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</si>
  <si>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</si>
  <si>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</si>
  <si>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</si>
  <si>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</si>
  <si>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</si>
  <si>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</si>
  <si>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</si>
  <si>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</si>
  <si>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</si>
  <si>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</si>
  <si>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</si>
  <si>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</si>
  <si>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</si>
  <si>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</si>
  <si>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</si>
  <si>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</si>
  <si>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</si>
  <si>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</si>
  <si>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</si>
  <si>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</si>
  <si>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</si>
  <si>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</si>
  <si>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</si>
  <si>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</si>
  <si>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</si>
  <si>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</si>
  <si>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</si>
  <si>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</si>
  <si>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</si>
  <si>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</si>
  <si>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</si>
  <si>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</si>
  <si>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</si>
  <si>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</si>
  <si>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</si>
  <si>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</si>
  <si>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</si>
  <si>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</si>
  <si>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</si>
  <si>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</si>
  <si>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</si>
  <si>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</si>
  <si>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</si>
  <si>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</si>
  <si>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</si>
  <si>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</si>
  <si>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</si>
  <si>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</si>
  <si>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</si>
  <si>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</si>
  <si>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</si>
  <si>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</si>
  <si>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</si>
  <si>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</si>
  <si>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</si>
  <si>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</si>
  <si>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</si>
  <si>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</si>
  <si>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</si>
  <si>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</si>
  <si>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</si>
  <si>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</si>
  <si>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</si>
  <si>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</si>
  <si>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</si>
  <si>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</si>
  <si>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</si>
  <si>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</si>
  <si>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</si>
  <si>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</si>
  <si>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</si>
  <si>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</si>
  <si>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</si>
  <si>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</si>
  <si>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</si>
  <si>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</si>
  <si>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</si>
  <si>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</si>
  <si>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</si>
  <si>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</si>
  <si>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</si>
  <si>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</si>
  <si>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</si>
  <si>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</si>
  <si>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</si>
  <si>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</si>
  <si>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</si>
  <si>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</si>
  <si>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</si>
  <si>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</si>
  <si>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</si>
  <si>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</si>
  <si>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</si>
  <si>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</si>
  <si>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</si>
  <si>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</si>
  <si>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</si>
  <si>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</si>
  <si>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</si>
  <si>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</si>
  <si>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</si>
  <si>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</si>
  <si>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</si>
  <si>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</si>
  <si>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</si>
  <si>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</si>
  <si>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</si>
  <si>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</si>
  <si>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</si>
  <si>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</si>
  <si>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</si>
  <si>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</si>
  <si>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</si>
  <si>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</si>
  <si>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</si>
  <si>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</si>
  <si>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</si>
  <si>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</si>
  <si>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</si>
  <si>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</si>
  <si>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</si>
  <si>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</si>
  <si>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</si>
  <si>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</si>
  <si>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</si>
  <si>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</si>
  <si>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</si>
  <si>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</si>
  <si>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</si>
  <si>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</si>
  <si>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</si>
  <si>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</si>
  <si>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</si>
  <si>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</si>
  <si>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</si>
  <si>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</si>
  <si>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</si>
  <si>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</si>
  <si>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</si>
  <si>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</si>
  <si>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</si>
  <si>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</si>
  <si>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</si>
  <si>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</si>
  <si>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</si>
  <si>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</si>
  <si>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</si>
  <si>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</si>
  <si>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</si>
  <si>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</si>
  <si>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</si>
  <si>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</si>
  <si>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</si>
  <si>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</si>
  <si>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</si>
  <si>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</si>
  <si>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</si>
  <si>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</si>
  <si>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</si>
  <si>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</si>
  <si>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</si>
  <si>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</si>
  <si>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</si>
  <si>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</si>
  <si>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</si>
  <si>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</si>
  <si>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</si>
  <si>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</si>
  <si>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</si>
  <si>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</si>
  <si>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</si>
  <si>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</si>
  <si>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</si>
  <si>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</si>
  <si>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</si>
  <si>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</si>
  <si>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</si>
  <si>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</si>
  <si>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</si>
  <si>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</si>
  <si>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</si>
  <si>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</si>
  <si>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</si>
  <si>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</si>
  <si>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</si>
  <si>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</si>
  <si>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</si>
  <si>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</si>
  <si>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</si>
  <si>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</si>
  <si>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</si>
  <si>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</si>
  <si>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</si>
  <si>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</si>
  <si>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</si>
  <si>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</si>
  <si>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</si>
  <si>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</si>
  <si>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</si>
  <si>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</si>
  <si>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</si>
  <si>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</si>
  <si>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</si>
  <si>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</si>
  <si>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</si>
  <si>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</si>
  <si>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</si>
  <si>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</si>
  <si>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</si>
  <si>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</si>
  <si>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</si>
  <si>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</si>
  <si>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</si>
  <si>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</si>
  <si>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</si>
  <si>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</si>
  <si>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</si>
  <si>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</si>
  <si>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</si>
  <si>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</si>
  <si>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</si>
  <si>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</si>
  <si>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</si>
  <si>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</si>
  <si>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</si>
  <si>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</si>
  <si>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</si>
  <si>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</si>
  <si>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</si>
  <si>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</si>
  <si>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</si>
  <si>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</si>
  <si>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</si>
  <si>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</si>
  <si>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</si>
  <si>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</si>
  <si>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</si>
  <si>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</si>
  <si>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</si>
  <si>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</si>
  <si>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</si>
  <si>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</si>
  <si>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</si>
  <si>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</si>
  <si>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</si>
  <si>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</si>
  <si>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</si>
  <si>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</si>
  <si>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</si>
  <si>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</si>
  <si>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</si>
  <si>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</si>
  <si>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</si>
  <si>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</si>
  <si>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</si>
  <si>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</si>
  <si>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</si>
  <si>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</si>
  <si>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</si>
  <si>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</si>
  <si>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</si>
  <si>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</si>
  <si>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</si>
  <si>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</si>
  <si>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</si>
  <si>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</si>
  <si>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</si>
  <si>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</si>
  <si>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</si>
  <si>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</si>
  <si>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</si>
  <si>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</si>
  <si>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</si>
  <si>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</si>
  <si>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</si>
  <si>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</si>
  <si>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</si>
  <si>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</si>
  <si>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</si>
  <si>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</si>
  <si>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</si>
  <si>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</si>
  <si>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</si>
  <si>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</si>
  <si>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</si>
  <si>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</si>
  <si>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</si>
  <si>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</si>
  <si>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</si>
  <si>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</si>
  <si>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</si>
  <si>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</si>
  <si>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</si>
  <si>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</si>
  <si>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</si>
  <si>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</si>
  <si>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</si>
  <si>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</si>
  <si>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</si>
  <si>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</si>
  <si>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</si>
  <si>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</si>
  <si>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</si>
  <si>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</si>
  <si>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</si>
  <si>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</si>
  <si>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</si>
  <si>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</si>
  <si>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</si>
  <si>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</si>
  <si>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</si>
  <si>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</si>
  <si>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</si>
  <si>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</si>
  <si>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</si>
  <si>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</si>
  <si>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</si>
  <si>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</si>
  <si>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</si>
  <si>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</si>
  <si>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</si>
  <si>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</si>
  <si>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</si>
  <si>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</si>
  <si>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</si>
  <si>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</si>
  <si>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</si>
  <si>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</si>
  <si>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</si>
  <si>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</si>
  <si>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</si>
  <si>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</si>
  <si>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</si>
  <si>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</si>
  <si>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</si>
  <si>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</si>
  <si>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</si>
  <si>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</si>
  <si>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</si>
  <si>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</si>
  <si>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</si>
  <si>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</si>
  <si>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</si>
  <si>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</si>
  <si>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</si>
  <si>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</si>
  <si>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</si>
  <si>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</si>
  <si>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</si>
  <si>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</si>
  <si>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</si>
  <si>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</si>
  <si>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</si>
  <si>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</si>
  <si>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</si>
  <si>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</si>
  <si>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</si>
  <si>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</si>
  <si>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</si>
  <si>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</si>
  <si>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</si>
  <si>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</si>
  <si>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</si>
  <si>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</si>
  <si>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</si>
  <si>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</si>
  <si>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</si>
  <si>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</si>
  <si>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</si>
  <si>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</si>
  <si>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</si>
  <si>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</si>
  <si>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</si>
  <si>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</si>
  <si>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</si>
  <si>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</si>
  <si>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</si>
  <si>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</si>
  <si>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</si>
  <si>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</si>
  <si>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</si>
  <si>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</si>
  <si>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</si>
  <si>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</si>
  <si>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</si>
  <si>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</si>
  <si>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</si>
  <si>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</si>
  <si>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</si>
  <si>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</si>
  <si>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</si>
  <si>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</si>
  <si>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</si>
  <si>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</si>
  <si>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</si>
  <si>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</si>
  <si>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</si>
  <si>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</si>
  <si>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</si>
  <si>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</si>
  <si>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</si>
  <si>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</si>
  <si>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</si>
  <si>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</si>
  <si>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</si>
  <si>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</si>
  <si>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</si>
  <si>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</si>
  <si>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</si>
  <si>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</si>
  <si>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</si>
  <si>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</si>
  <si>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</si>
  <si>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</si>
  <si>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</si>
  <si>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</si>
  <si>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</si>
  <si>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</si>
  <si>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</si>
  <si>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</si>
  <si>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</si>
  <si>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</si>
  <si>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</si>
  <si>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</si>
  <si>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</si>
  <si>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</si>
  <si>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</si>
  <si>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</si>
  <si>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</si>
  <si>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</si>
  <si>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</si>
  <si>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</si>
  <si>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</si>
  <si>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</si>
  <si>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</si>
  <si>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</si>
  <si>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</si>
  <si>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</si>
  <si>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</si>
  <si>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</si>
  <si>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</si>
  <si>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</si>
  <si>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</si>
  <si>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</si>
  <si>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</si>
  <si>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</si>
  <si>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</si>
  <si>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</si>
  <si>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</si>
  <si>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</si>
  <si>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</si>
  <si>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</si>
  <si>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</si>
  <si>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</si>
  <si>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</si>
  <si>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</si>
  <si>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</si>
  <si>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</si>
  <si>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</si>
  <si>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</si>
  <si>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</si>
  <si>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</si>
  <si>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</si>
  <si>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</si>
  <si>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</si>
  <si>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</si>
  <si>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</si>
  <si>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</si>
  <si>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</si>
  <si>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</si>
  <si>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</si>
  <si>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</si>
  <si>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</si>
  <si>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</si>
  <si>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</si>
  <si>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</si>
  <si>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</si>
  <si>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</si>
  <si>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</si>
  <si>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</si>
  <si>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</si>
  <si>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</si>
  <si>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</si>
  <si>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</si>
  <si>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</si>
  <si>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</si>
  <si>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</si>
  <si>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</si>
  <si>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</si>
  <si>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</si>
  <si>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</si>
  <si>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</si>
  <si>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</si>
  <si>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</si>
  <si>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</si>
  <si>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</si>
  <si>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</si>
  <si>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</si>
  <si>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</si>
  <si>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</si>
  <si>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</si>
  <si>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</si>
  <si>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</si>
  <si>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</si>
  <si>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</si>
  <si>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</si>
  <si>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</si>
  <si>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</si>
  <si>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</si>
  <si>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</si>
  <si>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</si>
  <si>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</si>
  <si>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</si>
  <si>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</si>
  <si>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</si>
  <si>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</si>
  <si>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</si>
  <si>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</si>
  <si>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</si>
  <si>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</si>
  <si>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</si>
  <si>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</si>
  <si>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</si>
  <si>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</si>
  <si>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</si>
  <si>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</si>
  <si>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</si>
  <si>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</si>
  <si>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</si>
  <si>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</si>
  <si>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</si>
  <si>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</si>
  <si>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</si>
  <si>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</si>
  <si>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</si>
  <si>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</si>
  <si>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</si>
  <si>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</si>
  <si>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</si>
  <si>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</si>
  <si>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</si>
  <si>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</si>
  <si>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</si>
  <si>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</si>
  <si>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</si>
  <si>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</si>
  <si>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</si>
  <si>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</si>
  <si>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</si>
  <si>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</si>
  <si>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</si>
  <si>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</si>
  <si>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</si>
  <si>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</si>
  <si>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</si>
  <si>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</si>
  <si>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</si>
  <si>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</si>
  <si>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</si>
  <si>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</si>
  <si>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</si>
  <si>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</si>
  <si>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</si>
  <si>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</si>
  <si>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</si>
  <si>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</si>
  <si>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</si>
  <si>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</si>
  <si>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</si>
  <si>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</si>
  <si>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</si>
  <si>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</si>
  <si>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</si>
  <si>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</si>
  <si>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</si>
  <si>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</si>
  <si>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</si>
  <si>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</si>
  <si>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</si>
  <si>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</si>
  <si>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</si>
  <si>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</si>
  <si>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</si>
  <si>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</si>
  <si>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</si>
  <si>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</si>
  <si>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</si>
  <si>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</si>
  <si>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</si>
  <si>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</si>
  <si>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</si>
  <si>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</si>
  <si>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</si>
  <si>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</si>
  <si>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</si>
  <si>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</si>
  <si>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</si>
  <si>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</si>
  <si>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</si>
  <si>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</si>
  <si>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</si>
  <si>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</si>
  <si>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</si>
  <si>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</si>
  <si>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</si>
  <si>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</si>
  <si>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</si>
  <si>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</si>
  <si>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</si>
  <si>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</si>
  <si>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</si>
  <si>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</si>
  <si>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</si>
  <si>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</si>
  <si>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</si>
  <si>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</si>
  <si>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</si>
  <si>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</si>
  <si>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</si>
  <si>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</si>
  <si>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</si>
  <si>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</si>
  <si>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</si>
  <si>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</si>
  <si>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</si>
  <si>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</si>
  <si>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</si>
  <si>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</si>
  <si>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</si>
  <si>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</si>
  <si>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</si>
  <si>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</si>
  <si>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</si>
  <si>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</si>
  <si>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</si>
  <si>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</si>
  <si>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</si>
  <si>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</si>
  <si>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</si>
  <si>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</si>
  <si>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</si>
  <si>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</si>
  <si>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</si>
  <si>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</si>
  <si>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</si>
  <si>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</si>
  <si>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</si>
  <si>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</si>
  <si>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</si>
  <si>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</si>
  <si>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</si>
  <si>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</si>
  <si>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</si>
  <si>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</si>
  <si>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</si>
  <si>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</si>
  <si>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</si>
  <si>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</si>
  <si>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</si>
  <si>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</si>
  <si>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</si>
  <si>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</si>
  <si>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</si>
  <si>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</si>
  <si>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</si>
  <si>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</si>
  <si>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</si>
  <si>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</si>
  <si>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</si>
  <si>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</si>
  <si>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</si>
  <si>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</si>
  <si>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</si>
  <si>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</si>
  <si>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</si>
  <si>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</si>
  <si>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</si>
  <si>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</si>
  <si>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</si>
  <si>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</si>
  <si>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</si>
  <si>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</si>
  <si>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</si>
  <si>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</si>
  <si>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</si>
  <si>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</si>
  <si>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</si>
  <si>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</si>
  <si>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</si>
  <si>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</si>
  <si>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</si>
  <si>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</si>
  <si>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</si>
  <si>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</si>
  <si>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</si>
  <si>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</si>
  <si>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</si>
  <si>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</si>
  <si>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</si>
  <si>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</si>
  <si>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</si>
  <si>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</si>
  <si>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</si>
  <si>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</si>
  <si>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</si>
  <si>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</si>
  <si>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</si>
  <si>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</si>
  <si>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</si>
  <si>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</si>
  <si>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</si>
  <si>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</si>
  <si>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</si>
  <si>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</si>
  <si>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</si>
  <si>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</si>
  <si>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</si>
  <si>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</si>
  <si>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</si>
  <si>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</si>
  <si>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</si>
  <si>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</si>
  <si>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</si>
  <si>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</si>
  <si>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</si>
  <si>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</si>
  <si>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</si>
  <si>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</si>
  <si>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</si>
  <si>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</si>
  <si>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</si>
  <si>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</si>
  <si>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</si>
  <si>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</si>
  <si>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</si>
  <si>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</si>
  <si>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</si>
  <si>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</si>
  <si>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</si>
  <si>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</si>
  <si>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</si>
  <si>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</si>
  <si>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</si>
  <si>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</si>
  <si>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</si>
  <si>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</si>
  <si>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</si>
  <si>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</si>
  <si>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</si>
  <si>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</si>
  <si>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</si>
  <si>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</si>
  <si>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</si>
  <si>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</si>
  <si>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</si>
  <si>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</si>
  <si>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</si>
  <si>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</si>
  <si>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</si>
  <si>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</si>
  <si>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</si>
  <si>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</si>
  <si>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</si>
  <si>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</si>
  <si>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</si>
  <si>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</si>
  <si>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</si>
  <si>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</si>
  <si>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</si>
  <si>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</si>
  <si>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</si>
  <si>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</si>
  <si>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</si>
  <si>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</si>
  <si>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</si>
  <si>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</si>
  <si>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</si>
  <si>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</si>
  <si>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</si>
  <si>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</si>
  <si>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</si>
  <si>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</si>
  <si>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</si>
  <si>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</si>
  <si>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</si>
  <si>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</si>
  <si>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</si>
  <si>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</si>
  <si>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</si>
  <si>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</si>
  <si>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</si>
  <si>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</si>
  <si>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</si>
  <si>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</si>
  <si>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</si>
  <si>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</si>
  <si>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</si>
  <si>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</si>
  <si>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</si>
  <si>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</si>
  <si>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</si>
  <si>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</si>
  <si>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</si>
  <si>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</si>
  <si>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</si>
  <si>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</si>
  <si>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</si>
  <si>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</si>
  <si>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</si>
  <si>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</si>
  <si>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</si>
  <si>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</si>
  <si>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</si>
  <si>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</si>
  <si>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</si>
  <si>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</si>
  <si>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</si>
  <si>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</si>
  <si>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</si>
  <si>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</si>
  <si>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</si>
  <si>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</si>
  <si>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</si>
  <si>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</si>
  <si>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</si>
  <si>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</si>
  <si>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</si>
  <si>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</si>
  <si>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</si>
  <si>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</si>
  <si>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</si>
  <si>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</si>
  <si>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</si>
  <si>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</si>
  <si>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</si>
  <si>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</si>
  <si>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</si>
  <si>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</si>
  <si>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</si>
  <si>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</si>
  <si>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</si>
  <si>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</si>
  <si>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</si>
  <si>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</si>
  <si>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</si>
  <si>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</si>
  <si>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</si>
  <si>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</si>
  <si>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</si>
  <si>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</si>
  <si>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</si>
  <si>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</si>
  <si>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</si>
  <si>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</si>
  <si>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</si>
  <si>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</si>
  <si>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</si>
  <si>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</si>
  <si>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</si>
  <si>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</si>
  <si>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</si>
  <si>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</si>
  <si>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</si>
  <si>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</si>
  <si>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</si>
  <si>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</si>
  <si>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</si>
  <si>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</si>
  <si>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</si>
  <si>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</si>
  <si>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</si>
  <si>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</si>
  <si>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</si>
  <si>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</si>
  <si>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</si>
  <si>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</si>
  <si>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</si>
  <si>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</si>
  <si>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</si>
  <si>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</si>
  <si>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</si>
  <si>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</si>
  <si>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</si>
  <si>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</si>
  <si>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</si>
  <si>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</si>
  <si>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</si>
  <si>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</si>
  <si>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</si>
  <si>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</si>
  <si>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</si>
  <si>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</si>
  <si>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</si>
  <si>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</si>
  <si>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</si>
  <si>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</si>
  <si>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</si>
  <si>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</si>
  <si>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</si>
  <si>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</si>
  <si>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</si>
  <si>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</si>
  <si>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</si>
  <si>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</si>
  <si>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</si>
  <si>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</si>
  <si>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</si>
  <si>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</si>
  <si>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</si>
  <si>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</si>
  <si>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</si>
  <si>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</si>
  <si>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</si>
  <si>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</si>
  <si>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</si>
  <si>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</si>
  <si>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</si>
  <si>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</si>
  <si>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</si>
  <si>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</si>
  <si>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</si>
  <si>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</si>
  <si>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</si>
  <si>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</si>
  <si>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</si>
  <si>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</si>
  <si>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</si>
  <si>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</si>
  <si>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</si>
  <si>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</si>
  <si>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</si>
  <si>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</si>
  <si>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</si>
  <si>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</si>
  <si>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</si>
  <si>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</si>
  <si>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</si>
  <si>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</si>
  <si>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</si>
  <si>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</si>
  <si>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</si>
  <si>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</si>
  <si>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</si>
  <si>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</si>
  <si>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</si>
  <si>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</si>
  <si>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</si>
  <si>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</si>
  <si>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</si>
  <si>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</si>
  <si>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</si>
  <si>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</si>
  <si>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</si>
  <si>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</si>
  <si>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</si>
  <si>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</si>
  <si>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</si>
  <si>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</si>
  <si>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</si>
  <si>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</si>
  <si>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</si>
  <si>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</si>
  <si>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</si>
  <si>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</si>
  <si>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</si>
  <si>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</si>
  <si>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</si>
  <si>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</si>
  <si>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</si>
  <si>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</si>
  <si>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</si>
  <si>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</si>
  <si>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</si>
  <si>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</si>
  <si>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</si>
  <si>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</si>
  <si>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</si>
  <si>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</si>
  <si>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</si>
  <si>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</si>
  <si>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</si>
  <si>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</si>
  <si>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</si>
  <si>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</si>
  <si>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</si>
  <si>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</si>
  <si>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</si>
  <si>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</si>
  <si>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</si>
  <si>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</si>
  <si>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</si>
  <si>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</si>
  <si>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</si>
  <si>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</si>
  <si>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</si>
  <si>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</si>
  <si>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</si>
  <si>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</si>
  <si>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</si>
  <si>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</si>
  <si>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</si>
  <si>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</si>
  <si>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</si>
  <si>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</si>
  <si>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</si>
  <si>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</si>
  <si>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</si>
  <si>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</si>
  <si>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</si>
  <si>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</si>
  <si>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</si>
  <si>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</si>
  <si>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</si>
  <si>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</si>
  <si>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</si>
  <si>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</si>
  <si>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</si>
  <si>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</si>
  <si>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</si>
  <si>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</si>
  <si>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</si>
  <si>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</si>
  <si>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</si>
  <si>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</si>
  <si>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</si>
  <si>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</si>
  <si>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</si>
  <si>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</si>
  <si>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</si>
  <si>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</si>
  <si>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</si>
  <si>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</si>
  <si>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</si>
  <si>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</si>
  <si>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</si>
  <si>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</si>
  <si>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</si>
  <si>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</si>
  <si>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</si>
  <si>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</si>
  <si>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</si>
  <si>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</si>
  <si>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</si>
  <si>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</si>
  <si>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</si>
  <si>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</si>
  <si>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</si>
  <si>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</si>
  <si>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</si>
  <si>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</si>
  <si>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</si>
  <si>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</si>
  <si>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</si>
  <si>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</si>
  <si>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</si>
  <si>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</si>
  <si>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</si>
  <si>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</si>
  <si>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</si>
  <si>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</si>
  <si>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</si>
  <si>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</si>
  <si>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</si>
  <si>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</si>
  <si>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</si>
  <si>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</si>
  <si>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</si>
  <si>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</si>
  <si>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</si>
  <si>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</si>
  <si>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</si>
  <si>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</si>
  <si>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</si>
  <si>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</si>
  <si>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</si>
  <si>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</si>
  <si>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</si>
  <si>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</si>
  <si>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</si>
  <si>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</si>
  <si>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</si>
  <si>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</si>
  <si>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</si>
  <si>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</si>
  <si>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</si>
  <si>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</si>
  <si>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</si>
  <si>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</si>
  <si>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</si>
  <si>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</si>
  <si>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</si>
  <si>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</si>
  <si>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</si>
  <si>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</si>
  <si>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</si>
  <si>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</si>
  <si>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</si>
  <si>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</si>
  <si>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</si>
  <si>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</si>
  <si>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</si>
  <si>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</si>
  <si>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</si>
  <si>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</si>
  <si>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</si>
  <si>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</si>
  <si>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</si>
  <si>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</si>
  <si>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</si>
  <si>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</si>
  <si>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</si>
  <si>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</si>
  <si>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</si>
  <si>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</si>
  <si>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</si>
  <si>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</si>
  <si>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</si>
  <si>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</si>
  <si>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</si>
  <si>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</si>
  <si>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</si>
  <si>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</si>
  <si>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</si>
  <si>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</si>
  <si>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</si>
  <si>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</si>
  <si>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</si>
  <si>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</si>
  <si>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</si>
  <si>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</si>
  <si>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</si>
  <si>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</si>
  <si>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</si>
  <si>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</si>
  <si>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</si>
  <si>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</si>
  <si>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</si>
  <si>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</si>
  <si>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</si>
  <si>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</si>
  <si>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</si>
  <si>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</si>
  <si>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</si>
  <si>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</si>
  <si>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</si>
  <si>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</si>
  <si>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</si>
  <si>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</si>
  <si>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</si>
  <si>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</si>
  <si>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</si>
  <si>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</si>
  <si>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</si>
  <si>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</si>
  <si>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</si>
  <si>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</si>
  <si>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</si>
  <si>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</si>
  <si>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</si>
  <si>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</si>
  <si>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</si>
  <si>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</si>
  <si>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</si>
  <si>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</si>
  <si>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</si>
  <si>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</si>
  <si>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</si>
  <si>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</si>
  <si>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</si>
  <si>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</si>
  <si>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</si>
  <si>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</si>
  <si>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</si>
  <si>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</si>
  <si>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</si>
  <si>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</si>
  <si>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</si>
  <si>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</si>
  <si>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</si>
  <si>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</si>
  <si>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</si>
  <si>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</si>
  <si>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</si>
  <si>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</si>
  <si>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</si>
  <si>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</si>
  <si>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</si>
  <si>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</si>
  <si>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</si>
  <si>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</si>
  <si>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</si>
  <si>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</si>
  <si>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</si>
  <si>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</si>
  <si>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</si>
  <si>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</si>
  <si>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</si>
  <si>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</si>
  <si>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</si>
  <si>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</si>
  <si>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</si>
  <si>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</si>
  <si>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</si>
  <si>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</si>
  <si>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</si>
  <si>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</si>
  <si>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</si>
  <si>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</si>
  <si>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</si>
  <si>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</si>
  <si>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</si>
  <si>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</si>
  <si>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</si>
  <si>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</si>
  <si>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</si>
  <si>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</si>
  <si>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</si>
  <si>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</si>
  <si>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</si>
  <si>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</si>
  <si>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</si>
  <si>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</si>
  <si>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</si>
  <si>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</si>
  <si>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</si>
  <si>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</si>
  <si>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</si>
  <si>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</si>
  <si>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</si>
  <si>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</si>
  <si>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</si>
  <si>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</si>
  <si>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</si>
  <si>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</si>
  <si>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</si>
  <si>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</si>
  <si>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</si>
  <si>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</si>
  <si>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</si>
  <si>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</si>
  <si>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</si>
  <si>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</si>
  <si>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</si>
  <si>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</si>
  <si>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</si>
  <si>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</si>
  <si>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</si>
  <si>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</si>
  <si>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</si>
  <si>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</si>
  <si>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</si>
  <si>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</si>
  <si>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</si>
  <si>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</si>
  <si>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</si>
  <si>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</si>
  <si>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</si>
  <si>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</si>
  <si>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</si>
  <si>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</si>
  <si>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</si>
  <si>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</si>
  <si>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</si>
  <si>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</si>
  <si>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</si>
  <si>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</si>
  <si>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</si>
  <si>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</si>
  <si>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</si>
  <si>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</si>
  <si>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</si>
  <si>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</si>
  <si>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</si>
  <si>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</si>
  <si>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</si>
  <si>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</si>
  <si>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</si>
  <si>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</si>
  <si>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</si>
  <si>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</si>
  <si>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</si>
  <si>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</si>
  <si>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</si>
  <si>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</si>
  <si>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</si>
  <si>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</si>
  <si>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</si>
  <si>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</si>
  <si>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</si>
  <si>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</si>
  <si>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</si>
  <si>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</si>
  <si>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</si>
  <si>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</si>
  <si>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</si>
  <si>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</si>
  <si>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</si>
  <si>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</si>
  <si>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</si>
  <si>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</si>
  <si>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</si>
  <si>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</si>
  <si>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</si>
  <si>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</si>
  <si>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</si>
  <si>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</si>
  <si>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</si>
  <si>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</si>
  <si>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</si>
  <si>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</si>
  <si>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</si>
  <si>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</si>
  <si>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</si>
  <si>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</si>
  <si>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</si>
  <si>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</si>
  <si>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</si>
  <si>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</si>
  <si>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</si>
  <si>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</si>
  <si>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</si>
  <si>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</si>
  <si>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</si>
  <si>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</si>
  <si>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</si>
  <si>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</si>
  <si>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</si>
  <si>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</si>
  <si>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</si>
  <si>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</si>
  <si>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</si>
  <si>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</si>
  <si>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</si>
  <si>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</si>
  <si>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</si>
  <si>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</si>
  <si>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</si>
  <si>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</si>
  <si>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</si>
  <si>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</si>
  <si>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</si>
  <si>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</si>
  <si>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</si>
  <si>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</si>
  <si>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</si>
  <si>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</si>
  <si>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</si>
  <si>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</si>
  <si>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</si>
  <si>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</si>
  <si>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</si>
  <si>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</si>
  <si>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</si>
  <si>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</si>
  <si>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</si>
  <si>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</si>
  <si>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</si>
  <si>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</si>
  <si>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</si>
  <si>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</si>
  <si>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</si>
  <si>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</si>
  <si>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</si>
  <si>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</si>
  <si>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</si>
  <si>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</si>
  <si>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</si>
  <si>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</si>
  <si>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</si>
  <si>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</si>
  <si>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</si>
  <si>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</si>
  <si>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</si>
  <si>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</si>
  <si>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</si>
  <si>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</si>
  <si>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</si>
  <si>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</si>
  <si>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</si>
  <si>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</si>
  <si>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</si>
  <si>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</si>
  <si>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</si>
  <si>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</si>
  <si>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</si>
  <si>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</si>
  <si>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</si>
  <si>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</si>
  <si>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</si>
  <si>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</si>
  <si>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</si>
  <si>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</si>
  <si>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</si>
  <si>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</si>
  <si>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</si>
  <si>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</si>
  <si>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</si>
  <si>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</si>
  <si>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</si>
  <si>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</si>
  <si>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</si>
  <si>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</si>
  <si>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</si>
  <si>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</si>
  <si>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</si>
  <si>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</si>
  <si>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</si>
  <si>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</si>
  <si>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</si>
  <si>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</si>
  <si>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</si>
  <si>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</si>
  <si>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</si>
  <si>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</si>
  <si>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</si>
  <si>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</si>
  <si>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</si>
  <si>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</si>
  <si>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</si>
  <si>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</si>
  <si>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</si>
  <si>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</si>
  <si>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</si>
  <si>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</si>
  <si>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</si>
  <si>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</si>
  <si>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</si>
  <si>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</si>
  <si>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</si>
  <si>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</si>
  <si>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</si>
  <si>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</si>
  <si>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</si>
  <si>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</si>
  <si>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</si>
  <si>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</si>
  <si>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</si>
  <si>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</si>
  <si>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</si>
  <si>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</si>
  <si>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</si>
  <si>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</si>
  <si>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</si>
  <si>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</si>
  <si>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</si>
  <si>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</si>
  <si>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</si>
  <si>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</si>
  <si>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</si>
  <si>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</si>
  <si>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</si>
  <si>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</si>
  <si>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</si>
  <si>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</si>
  <si>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</si>
  <si>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</si>
  <si>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</si>
  <si>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</si>
  <si>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</si>
  <si>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</si>
  <si>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</si>
  <si>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</si>
  <si>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</si>
  <si>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</si>
  <si>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</si>
  <si>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</si>
  <si>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</si>
  <si>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</si>
  <si>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</si>
  <si>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</si>
  <si>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</si>
  <si>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</si>
  <si>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</si>
  <si>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</si>
  <si>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</si>
  <si>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</si>
  <si>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</si>
  <si>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</si>
  <si>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</si>
  <si>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</si>
  <si>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</si>
  <si>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</si>
  <si>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</si>
  <si>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</si>
  <si>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</si>
  <si>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</si>
  <si>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</si>
  <si>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</si>
  <si>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</si>
  <si>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</si>
  <si>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</si>
  <si>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</si>
  <si>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</si>
  <si>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</si>
  <si>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</si>
  <si>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</si>
  <si>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</si>
  <si>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</si>
  <si>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</si>
  <si>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</si>
  <si>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</si>
  <si>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</si>
  <si>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</si>
  <si>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</si>
  <si>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</si>
  <si>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</si>
  <si>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</si>
  <si>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</si>
  <si>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</si>
  <si>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</si>
  <si>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</si>
  <si>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</si>
  <si>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</si>
  <si>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</si>
  <si>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</si>
  <si>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</si>
  <si>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</si>
  <si>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</si>
  <si>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</si>
  <si>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</si>
  <si>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</si>
  <si>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</si>
  <si>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</si>
  <si>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</si>
  <si>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</si>
  <si>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</si>
  <si>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</si>
  <si>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</si>
  <si>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</si>
  <si>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</si>
  <si>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</si>
  <si>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</si>
  <si>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</si>
  <si>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</si>
  <si>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</si>
  <si>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</si>
  <si>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</si>
  <si>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</si>
  <si>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</si>
  <si>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</si>
  <si>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</si>
  <si>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</si>
  <si>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</si>
  <si>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</si>
  <si>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</si>
  <si>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</si>
  <si>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</si>
  <si>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</si>
  <si>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</si>
  <si>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</si>
  <si>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</si>
  <si>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</si>
  <si>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</si>
  <si>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</si>
  <si>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</si>
  <si>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</si>
  <si>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</si>
  <si>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</si>
  <si>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</si>
  <si>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</si>
  <si>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</si>
  <si>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</si>
  <si>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</si>
  <si>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</si>
  <si>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</si>
  <si>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</si>
  <si>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</si>
  <si>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</si>
  <si>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</si>
  <si>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</si>
  <si>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</si>
  <si>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</si>
  <si>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</si>
  <si>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</si>
  <si>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</si>
  <si>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</si>
  <si>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</si>
  <si>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</si>
  <si>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</si>
  <si>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</si>
  <si>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</si>
  <si>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</si>
  <si>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</si>
  <si>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</si>
  <si>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</si>
  <si>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</si>
  <si>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</si>
  <si>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</si>
  <si>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</si>
  <si>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</si>
  <si>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</si>
  <si>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</si>
  <si>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</si>
  <si>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</si>
  <si>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</si>
  <si>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</si>
  <si>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</si>
  <si>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</si>
  <si>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</si>
  <si>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</si>
  <si>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</si>
  <si>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</si>
  <si>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</si>
  <si>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</si>
  <si>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</si>
  <si>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</si>
  <si>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</si>
  <si>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</si>
  <si>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</si>
  <si>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</si>
  <si>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</si>
  <si>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</si>
  <si>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</si>
  <si>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</si>
  <si>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</si>
  <si>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</si>
  <si>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</si>
  <si>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</si>
  <si>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</si>
  <si>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</si>
  <si>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</si>
  <si>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</si>
  <si>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</si>
  <si>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</si>
  <si>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</si>
  <si>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</si>
  <si>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</si>
  <si>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</si>
  <si>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</si>
  <si>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</si>
  <si>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</si>
  <si>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</si>
  <si>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</si>
  <si>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</si>
  <si>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</si>
  <si>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</si>
  <si>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</si>
  <si>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</si>
  <si>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</si>
  <si>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</si>
  <si>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</si>
  <si>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</si>
  <si>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</si>
  <si>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</si>
  <si>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</si>
  <si>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</si>
  <si>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</si>
  <si>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</si>
  <si>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</si>
  <si>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</si>
  <si>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</si>
  <si>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</si>
  <si>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</si>
  <si>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</si>
  <si>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</si>
  <si>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</si>
  <si>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</si>
  <si>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</si>
  <si>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</si>
  <si>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</si>
  <si>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</si>
  <si>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</si>
  <si>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</si>
  <si>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</si>
  <si>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</si>
  <si>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</si>
  <si>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</si>
  <si>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</si>
  <si>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</si>
  <si>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</si>
  <si>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</si>
  <si>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</si>
  <si>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</si>
  <si>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</si>
  <si>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</si>
  <si>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</si>
  <si>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</si>
  <si>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</si>
  <si>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</si>
  <si>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</si>
  <si>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</si>
  <si>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</si>
  <si>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</si>
  <si>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</si>
  <si>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</si>
  <si>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</si>
  <si>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</si>
  <si>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</si>
  <si>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</si>
  <si>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</si>
  <si>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</si>
  <si>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</si>
  <si>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</si>
  <si>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</si>
  <si>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</si>
  <si>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</si>
  <si>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</si>
  <si>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</si>
  <si>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</si>
  <si>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</si>
  <si>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</si>
  <si>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</si>
  <si>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</si>
  <si>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</si>
  <si>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</si>
  <si>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</si>
  <si>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</si>
  <si>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</si>
  <si>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</si>
  <si>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</si>
  <si>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</si>
  <si>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</si>
  <si>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</si>
  <si>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</si>
  <si>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</si>
  <si>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</si>
  <si>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</si>
  <si>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</si>
  <si>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</si>
  <si>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</si>
  <si>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</si>
  <si>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</si>
  <si>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</si>
  <si>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</si>
  <si>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</si>
  <si>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</si>
  <si>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</si>
  <si>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</si>
  <si>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</si>
  <si>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</si>
  <si>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</si>
  <si>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</si>
  <si>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</si>
  <si>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</si>
  <si>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</si>
  <si>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</si>
  <si>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</si>
  <si>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</si>
  <si>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</si>
  <si>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</si>
  <si>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</si>
  <si>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</si>
  <si>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</si>
  <si>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</si>
  <si>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</si>
  <si>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</si>
  <si>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</si>
  <si>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</si>
  <si>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</si>
  <si>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</si>
  <si>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</si>
  <si>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</si>
  <si>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</si>
  <si>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</si>
  <si>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</si>
  <si>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</si>
  <si>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</si>
  <si>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</si>
  <si>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</si>
  <si>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</si>
  <si>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</si>
  <si>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</si>
  <si>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</si>
  <si>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</si>
  <si>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</si>
  <si>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</si>
  <si>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</si>
  <si>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</si>
  <si>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</si>
  <si>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</si>
  <si>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</si>
  <si>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</si>
  <si>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</si>
  <si>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</si>
  <si>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</si>
  <si>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</si>
  <si>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</si>
  <si>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</si>
  <si>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</si>
  <si>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</si>
  <si>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</si>
  <si>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</si>
  <si>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</si>
  <si>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</si>
  <si>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</si>
  <si>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</si>
  <si>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</si>
  <si>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</si>
  <si>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</si>
  <si>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</si>
  <si>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</si>
  <si>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</si>
  <si>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</si>
  <si>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</si>
  <si>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</si>
  <si>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</si>
  <si>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</si>
  <si>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</si>
  <si>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</si>
  <si>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</si>
  <si>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</si>
  <si>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</si>
  <si>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</si>
  <si>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</si>
  <si>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</si>
  <si>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</si>
  <si>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</si>
  <si>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</si>
  <si>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</si>
  <si>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</si>
  <si>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</si>
  <si>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</si>
  <si>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</si>
  <si>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</si>
  <si>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</si>
  <si>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</si>
  <si>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</si>
  <si>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</si>
  <si>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</si>
  <si>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</si>
  <si>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</si>
  <si>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</si>
  <si>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</si>
  <si>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</si>
  <si>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</si>
  <si>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</si>
  <si>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</si>
  <si>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</si>
  <si>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</si>
  <si>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</si>
  <si>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</si>
  <si>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</si>
  <si>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</si>
  <si>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</si>
  <si>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</si>
  <si>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</si>
  <si>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</si>
  <si>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</si>
  <si>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</si>
  <si>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</si>
  <si>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</si>
  <si>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</si>
  <si>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</si>
  <si>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</si>
  <si>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</si>
  <si>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</si>
  <si>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</si>
  <si>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</si>
  <si>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</si>
  <si>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</si>
  <si>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</si>
  <si>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</si>
  <si>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</si>
  <si>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</si>
  <si>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</si>
  <si>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</si>
  <si>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</si>
  <si>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</si>
  <si>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</si>
  <si>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</si>
  <si>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</si>
  <si>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</si>
  <si>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</si>
  <si>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</si>
  <si>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</si>
  <si>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</si>
  <si>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</si>
  <si>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</si>
  <si>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</si>
  <si>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</si>
  <si>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</si>
  <si>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</si>
  <si>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</si>
  <si>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</si>
  <si>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</si>
  <si>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</si>
  <si>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</si>
  <si>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</si>
  <si>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</si>
  <si>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</si>
  <si>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</si>
  <si>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</si>
  <si>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</si>
  <si>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</si>
  <si>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</si>
  <si>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</si>
  <si>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</si>
  <si>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</si>
  <si>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</si>
  <si>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</si>
  <si>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</si>
  <si>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</si>
  <si>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</si>
  <si>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</si>
  <si>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</si>
  <si>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</si>
  <si>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</si>
  <si>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</si>
  <si>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</si>
  <si>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</si>
  <si>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</si>
  <si>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</si>
  <si>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</si>
  <si>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</si>
  <si>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</si>
  <si>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</si>
  <si>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</si>
  <si>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</si>
  <si>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</si>
  <si>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</si>
  <si>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</si>
  <si>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</si>
  <si>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</si>
  <si>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</si>
  <si>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</si>
  <si>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</si>
  <si>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</si>
  <si>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</si>
  <si>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</si>
  <si>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</si>
  <si>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</si>
  <si>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</si>
  <si>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</si>
  <si>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</si>
  <si>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</si>
  <si>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</si>
  <si>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</si>
  <si>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</si>
  <si>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</si>
  <si>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</si>
  <si>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</si>
  <si>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</si>
  <si>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</si>
  <si>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</si>
  <si>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</si>
  <si>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</si>
  <si>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</si>
  <si>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</si>
  <si>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</si>
  <si>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</si>
  <si>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</si>
  <si>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</si>
  <si>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</si>
  <si>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</si>
  <si>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</si>
  <si>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</si>
  <si>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</si>
  <si>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</si>
  <si>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</si>
  <si>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</si>
  <si>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</si>
  <si>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</si>
  <si>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</si>
  <si>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</si>
  <si>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</si>
  <si>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</si>
  <si>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</si>
  <si>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</si>
  <si>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</si>
  <si>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</si>
  <si>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</si>
  <si>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</si>
  <si>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</si>
  <si>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</si>
  <si>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</si>
  <si>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</si>
  <si>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</si>
  <si>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</si>
  <si>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</si>
  <si>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</si>
  <si>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</si>
  <si>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</si>
  <si>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</si>
  <si>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</si>
  <si>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</si>
  <si>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</si>
  <si>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</si>
  <si>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</si>
  <si>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</si>
  <si>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</si>
  <si>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</si>
  <si>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</si>
  <si>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</si>
  <si>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</si>
  <si>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</si>
  <si>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</si>
  <si>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</si>
  <si>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</si>
  <si>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</si>
  <si>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</si>
  <si>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</si>
  <si>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</si>
  <si>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</si>
  <si>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</si>
  <si>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</si>
  <si>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</si>
  <si>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</si>
  <si>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</si>
  <si>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</si>
  <si>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</si>
  <si>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</si>
  <si>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</si>
  <si>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</si>
  <si>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</si>
  <si>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</si>
  <si>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</si>
  <si>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</si>
  <si>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</si>
  <si>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</si>
  <si>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</si>
  <si>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</si>
  <si>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</si>
  <si>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</si>
  <si>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</si>
  <si>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</si>
  <si>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</si>
  <si>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</si>
  <si>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</si>
  <si>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</si>
  <si>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</si>
  <si>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</si>
  <si>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</si>
  <si>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</si>
  <si>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</si>
  <si>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</si>
  <si>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</si>
  <si>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</si>
  <si>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</si>
  <si>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</si>
  <si>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</si>
  <si>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</si>
  <si>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</si>
  <si>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</si>
  <si>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</si>
  <si>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</si>
  <si>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</si>
  <si>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</si>
  <si>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</si>
  <si>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</si>
  <si>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</si>
  <si>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</si>
  <si>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</si>
  <si>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</si>
  <si>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</si>
  <si>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</si>
  <si>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</si>
  <si>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</si>
  <si>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</si>
  <si>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</si>
  <si>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</si>
  <si>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</si>
  <si>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</si>
  <si>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</si>
  <si>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</si>
  <si>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</si>
  <si>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</si>
  <si>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</si>
  <si>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</si>
  <si>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</si>
  <si>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</si>
  <si>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</si>
  <si>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</si>
  <si>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</si>
  <si>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</si>
  <si>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</si>
  <si>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</si>
  <si>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</si>
  <si>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</si>
  <si>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</si>
  <si>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</si>
  <si>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</si>
  <si>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</si>
  <si>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</si>
  <si>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</si>
  <si>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</si>
  <si>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</si>
  <si>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</si>
  <si>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</si>
  <si>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</si>
  <si>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</si>
  <si>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</si>
  <si>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</si>
  <si>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</si>
  <si>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</si>
  <si>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</si>
  <si>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</si>
  <si>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</si>
  <si>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</si>
  <si>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</si>
  <si>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</si>
  <si>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</si>
  <si>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</si>
  <si>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</si>
  <si>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</si>
  <si>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</si>
  <si>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</si>
  <si>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</si>
  <si>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</si>
  <si>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</si>
  <si>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</si>
  <si>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</si>
  <si>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</si>
  <si>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</si>
  <si>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</si>
  <si>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</si>
  <si>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</si>
  <si>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</si>
  <si>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</si>
  <si>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</si>
  <si>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</si>
  <si>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</si>
  <si>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</si>
  <si>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</si>
  <si>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</si>
  <si>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</si>
  <si>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</si>
  <si>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</si>
  <si>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</si>
  <si>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</si>
  <si>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</si>
  <si>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</si>
  <si>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</si>
  <si>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</si>
  <si>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</si>
  <si>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</si>
  <si>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</si>
  <si>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</si>
  <si>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</si>
  <si>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</si>
  <si>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</si>
  <si>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</si>
  <si>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</si>
  <si>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</si>
  <si>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</si>
  <si>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</si>
  <si>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</si>
  <si>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</si>
  <si>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</si>
  <si>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</si>
  <si>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</si>
  <si>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</si>
  <si>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</si>
  <si>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</si>
  <si>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</si>
  <si>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</si>
  <si>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</si>
  <si>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</si>
  <si>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</si>
  <si>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</si>
  <si>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</si>
  <si>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</si>
  <si>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</si>
  <si>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</si>
  <si>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</si>
  <si>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</si>
  <si>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</si>
  <si>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</si>
  <si>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</si>
  <si>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</si>
  <si>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</si>
  <si>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</si>
  <si>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</si>
  <si>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</si>
  <si>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</si>
  <si>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</si>
  <si>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</si>
  <si>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</si>
  <si>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</si>
  <si>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</si>
  <si>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</si>
  <si>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</si>
  <si>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</si>
  <si>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</si>
  <si>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</si>
  <si>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</si>
  <si>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</si>
  <si>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</si>
  <si>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</si>
  <si>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</si>
  <si>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</si>
  <si>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</si>
  <si>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</si>
  <si>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</si>
  <si>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</si>
  <si>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</si>
  <si>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</si>
  <si>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</si>
  <si>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</si>
  <si>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</si>
  <si>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</si>
  <si>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</si>
  <si>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</si>
  <si>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</si>
  <si>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</si>
  <si>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</si>
  <si>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</si>
  <si>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</si>
  <si>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</si>
  <si>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</si>
  <si>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</si>
  <si>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</si>
  <si>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</si>
  <si>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</si>
  <si>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</si>
  <si>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</si>
  <si>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</si>
  <si>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</si>
  <si>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</si>
  <si>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</si>
  <si>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</si>
  <si>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</si>
  <si>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</si>
  <si>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</si>
  <si>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</si>
  <si>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</si>
  <si>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</si>
  <si>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</si>
  <si>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</si>
  <si>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</si>
  <si>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</si>
  <si>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</si>
  <si>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</si>
  <si>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</si>
  <si>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</si>
  <si>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</si>
  <si>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</si>
  <si>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</si>
  <si>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</si>
  <si>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</si>
  <si>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</si>
  <si>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</si>
  <si>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</si>
  <si>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</si>
  <si>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</si>
  <si>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</si>
  <si>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</si>
  <si>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</si>
  <si>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</si>
  <si>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</si>
  <si>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</si>
  <si>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</si>
  <si>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</si>
  <si>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</si>
  <si>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</si>
  <si>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</si>
  <si>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</si>
  <si>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</si>
  <si>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</si>
  <si>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</si>
  <si>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</si>
  <si>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</si>
  <si>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</si>
  <si>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</si>
  <si>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</si>
  <si>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</si>
  <si>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</si>
  <si>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</si>
  <si>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</si>
  <si>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</si>
  <si>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</si>
  <si>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</si>
  <si>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</si>
  <si>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</si>
  <si>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</si>
  <si>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</si>
  <si>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</si>
  <si>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</si>
  <si>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</si>
  <si>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</si>
  <si>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</si>
  <si>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</si>
  <si>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</si>
  <si>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</si>
  <si>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</si>
  <si>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</si>
  <si>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</si>
  <si>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</si>
  <si>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</si>
  <si>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</si>
  <si>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</si>
  <si>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</si>
  <si>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</si>
  <si>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</si>
  <si>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</si>
  <si>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</si>
  <si>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</si>
  <si>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</si>
  <si>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</si>
  <si>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</si>
  <si>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</si>
  <si>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</si>
  <si>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</si>
  <si>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</si>
  <si>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</si>
  <si>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</si>
  <si>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</si>
  <si>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</si>
  <si>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</si>
  <si>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</si>
  <si>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</si>
  <si>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</si>
  <si>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</si>
  <si>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</si>
  <si>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</si>
  <si>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</si>
  <si>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</si>
  <si>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</si>
  <si>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</si>
  <si>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</si>
  <si>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</si>
  <si>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</si>
  <si>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</si>
  <si>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</si>
  <si>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</si>
  <si>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</si>
  <si>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</si>
  <si>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</si>
  <si>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</si>
  <si>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</si>
  <si>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</si>
  <si>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</si>
  <si>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</si>
  <si>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</si>
  <si>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</si>
  <si>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</si>
  <si>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</si>
  <si>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</si>
  <si>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</si>
  <si>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</si>
  <si>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</si>
  <si>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</si>
  <si>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</si>
  <si>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</si>
  <si>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</si>
  <si>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</si>
  <si>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</si>
  <si>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</si>
  <si>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</si>
  <si>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</si>
  <si>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</si>
  <si>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</si>
  <si>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</si>
  <si>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</si>
  <si>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</si>
  <si>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</si>
  <si>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</si>
  <si>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</si>
  <si>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</si>
  <si>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</si>
  <si>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</si>
  <si>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</si>
  <si>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</si>
  <si>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</si>
  <si>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</si>
  <si>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</si>
  <si>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</si>
  <si>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</si>
  <si>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</si>
  <si>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</si>
  <si>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</si>
  <si>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</si>
  <si>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</si>
  <si>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</si>
  <si>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</si>
  <si>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</si>
  <si>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</si>
  <si>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</si>
  <si>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</si>
  <si>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</si>
  <si>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</si>
  <si>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</si>
  <si>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</si>
  <si>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</si>
  <si>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</si>
  <si>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</si>
  <si>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</si>
  <si>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</si>
  <si>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</si>
  <si>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</si>
  <si>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</si>
  <si>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</si>
  <si>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</si>
  <si>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</si>
  <si>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</si>
  <si>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</si>
  <si>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</si>
  <si>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</si>
  <si>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</si>
  <si>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</si>
  <si>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</si>
  <si>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</si>
  <si>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</si>
  <si>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</si>
  <si>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</si>
  <si>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</si>
  <si>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</si>
  <si>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</si>
  <si>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</si>
  <si>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</si>
  <si>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</si>
  <si>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</si>
  <si>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</si>
  <si>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</si>
  <si>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</si>
  <si>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</si>
  <si>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</si>
  <si>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</si>
  <si>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</si>
  <si>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</si>
  <si>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</si>
  <si>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</si>
  <si>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</si>
  <si>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</si>
  <si>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</si>
  <si>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</si>
  <si>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</si>
  <si>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</si>
  <si>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</si>
  <si>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</si>
  <si>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</si>
  <si>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</si>
  <si>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</si>
  <si>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</si>
  <si>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</si>
  <si>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</si>
  <si>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</si>
  <si>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</si>
  <si>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</si>
  <si>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</si>
  <si>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</si>
  <si>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</si>
  <si>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</si>
  <si>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</si>
  <si>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</si>
  <si>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</si>
  <si>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</si>
  <si>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</si>
  <si>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</si>
  <si>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</si>
  <si>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</si>
  <si>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</si>
  <si>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</si>
  <si>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</si>
  <si>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</si>
  <si>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</si>
  <si>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</si>
  <si>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</si>
  <si>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</si>
  <si>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</si>
  <si>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</si>
  <si>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</si>
  <si>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</si>
  <si>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</si>
  <si>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</si>
  <si>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</si>
  <si>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</si>
  <si>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</si>
  <si>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</si>
  <si>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</si>
  <si>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</si>
  <si>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</si>
  <si>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</si>
  <si>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</si>
  <si>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</si>
  <si>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</si>
  <si>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</si>
  <si>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</si>
  <si>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</si>
  <si>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</si>
  <si>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</si>
  <si>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</si>
  <si>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</si>
  <si>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</si>
  <si>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</si>
  <si>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</si>
  <si>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</si>
  <si>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</si>
  <si>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</si>
  <si>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</si>
  <si>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</si>
  <si>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</si>
  <si>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</si>
  <si>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</si>
  <si>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</si>
  <si>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</si>
  <si>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</si>
  <si>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</si>
  <si>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</si>
  <si>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</si>
  <si>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</si>
  <si>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</si>
  <si>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</si>
  <si>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</si>
  <si>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</si>
  <si>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</si>
  <si>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</si>
  <si>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</si>
  <si>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</si>
  <si>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</si>
  <si>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</si>
  <si>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</si>
  <si>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</si>
  <si>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</si>
  <si>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</si>
  <si>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</si>
  <si>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</si>
  <si>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</si>
  <si>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</si>
  <si>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</si>
  <si>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</si>
  <si>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</si>
  <si>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</si>
  <si>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</si>
  <si>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</si>
  <si>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</si>
  <si>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</si>
  <si>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</si>
  <si>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</si>
  <si>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</si>
  <si>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</si>
  <si>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</si>
  <si>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</si>
  <si>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</si>
  <si>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</si>
  <si>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</si>
  <si>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</si>
  <si>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</si>
  <si>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</si>
  <si>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</si>
  <si>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</si>
  <si>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</si>
  <si>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</si>
  <si>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</si>
  <si>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</si>
  <si>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</si>
  <si>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</si>
  <si>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</si>
  <si>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</si>
  <si>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</si>
  <si>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</si>
  <si>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</si>
  <si>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</si>
  <si>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</si>
  <si>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</si>
  <si>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</si>
  <si>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</si>
  <si>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</si>
  <si>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</si>
  <si>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</si>
  <si>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</si>
  <si>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</si>
  <si>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</si>
  <si>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</si>
  <si>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</si>
  <si>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</si>
  <si>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</si>
  <si>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</si>
  <si>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</si>
  <si>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</si>
  <si>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</si>
  <si>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</si>
  <si>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</si>
  <si>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</si>
  <si>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</si>
  <si>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</si>
  <si>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</si>
  <si>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</si>
  <si>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</si>
  <si>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</si>
  <si>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</si>
  <si>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</si>
  <si>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</si>
  <si>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</si>
  <si>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</si>
  <si>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</si>
  <si>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</si>
  <si>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</si>
  <si>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</si>
  <si>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</si>
  <si>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</si>
  <si>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</si>
  <si>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</si>
  <si>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</si>
  <si>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</si>
  <si>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</si>
  <si>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</si>
  <si>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</si>
  <si>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</si>
  <si>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</si>
  <si>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</si>
  <si>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</si>
  <si>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</si>
  <si>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</si>
  <si>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</si>
  <si>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</si>
  <si>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</si>
  <si>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</si>
  <si>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</si>
  <si>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</si>
  <si>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</si>
  <si>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</si>
  <si>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</si>
  <si>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</si>
  <si>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</si>
  <si>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</si>
  <si>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</si>
  <si>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</si>
  <si>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</si>
  <si>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</si>
  <si>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</si>
  <si>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</si>
  <si>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</si>
  <si>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</si>
  <si>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</si>
  <si>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</si>
  <si>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</si>
  <si>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</si>
  <si>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</si>
  <si>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</si>
  <si>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</si>
  <si>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</si>
  <si>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</si>
  <si>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</si>
  <si>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</si>
  <si>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</si>
  <si>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</si>
  <si>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</si>
  <si>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</si>
  <si>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</si>
  <si>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</si>
  <si>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</si>
  <si>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</si>
  <si>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</si>
  <si>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</si>
  <si>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</si>
  <si>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</si>
  <si>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</si>
  <si>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</si>
  <si>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</si>
  <si>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</si>
  <si>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</si>
  <si>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</si>
  <si>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</si>
  <si>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</si>
  <si>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</si>
  <si>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</si>
  <si>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</si>
  <si>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</si>
  <si>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</si>
  <si>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</si>
  <si>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</si>
  <si>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</si>
  <si>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</si>
  <si>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</si>
  <si>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</si>
  <si>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</si>
  <si>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</si>
  <si>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</si>
  <si>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</si>
  <si>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</si>
  <si>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</si>
  <si>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</si>
  <si>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</si>
  <si>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</si>
  <si>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</si>
  <si>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</si>
  <si>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</si>
  <si>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</si>
  <si>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</si>
  <si>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</si>
  <si>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</si>
  <si>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</si>
  <si>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</si>
  <si>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</si>
  <si>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</si>
  <si>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</si>
  <si>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</si>
  <si>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</si>
  <si>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</si>
  <si>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</si>
  <si>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</si>
  <si>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</si>
  <si>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</si>
  <si>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</si>
  <si>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</si>
  <si>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</si>
  <si>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</si>
  <si>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</si>
  <si>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</si>
  <si>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</si>
  <si>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</si>
  <si>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</si>
  <si>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</si>
  <si>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</si>
  <si>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</si>
  <si>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</si>
  <si>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</si>
  <si>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</si>
  <si>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</si>
  <si>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</si>
  <si>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</si>
  <si>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</si>
  <si>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</si>
  <si>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</si>
  <si>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</si>
  <si>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</si>
  <si>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</si>
  <si>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</si>
  <si>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</si>
  <si>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</si>
  <si>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</si>
  <si>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</si>
  <si>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</si>
  <si>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</si>
  <si>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</si>
  <si>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</si>
  <si>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</si>
  <si>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</si>
  <si>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</si>
  <si>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</si>
  <si>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</si>
  <si>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</si>
  <si>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</si>
  <si>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</si>
  <si>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</si>
  <si>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</si>
  <si>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</si>
  <si>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</si>
  <si>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</si>
  <si>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</si>
  <si>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</si>
  <si>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</si>
  <si>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</si>
  <si>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</si>
  <si>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</si>
  <si>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</si>
  <si>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</si>
  <si>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</si>
  <si>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</si>
  <si>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</si>
  <si>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</si>
  <si>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</si>
  <si>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</si>
  <si>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</si>
  <si>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</si>
  <si>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</si>
  <si>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</si>
  <si>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</si>
  <si>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</si>
  <si>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</si>
  <si>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</si>
  <si>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</si>
  <si>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</si>
  <si>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</si>
  <si>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</si>
  <si>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</si>
  <si>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</si>
  <si>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</si>
  <si>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</si>
  <si>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</si>
  <si>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</si>
  <si>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</si>
  <si>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</si>
  <si>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</si>
  <si>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</si>
  <si>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</si>
  <si>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</si>
  <si>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</si>
  <si>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</si>
  <si>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</si>
  <si>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</si>
  <si>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</si>
  <si>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</si>
  <si>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</si>
  <si>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</si>
  <si>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</si>
  <si>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</si>
  <si>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</si>
  <si>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</si>
  <si>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</si>
  <si>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</si>
  <si>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</si>
  <si>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</si>
  <si>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</si>
  <si>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</si>
  <si>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</si>
  <si>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</si>
  <si>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</si>
  <si>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</si>
  <si>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</si>
  <si>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</si>
  <si>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</si>
  <si>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</si>
  <si>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</si>
  <si>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</si>
  <si>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</si>
  <si>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</si>
  <si>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</si>
  <si>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</si>
  <si>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</si>
  <si>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</si>
  <si>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</si>
  <si>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</si>
  <si>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</si>
  <si>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</si>
  <si>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</si>
  <si>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</si>
  <si>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</si>
  <si>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</si>
  <si>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</si>
  <si>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</si>
  <si>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</si>
  <si>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</si>
  <si>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</si>
  <si>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</si>
  <si>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</si>
  <si>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</si>
  <si>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</si>
  <si>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</si>
  <si>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</si>
  <si>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</si>
  <si>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</si>
  <si>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</si>
  <si>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</si>
  <si>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</si>
  <si>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</si>
  <si>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</si>
  <si>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</si>
  <si>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</si>
  <si>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</si>
  <si>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</si>
  <si>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</si>
  <si>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</si>
  <si>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</si>
  <si>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</si>
  <si>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</si>
  <si>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</si>
  <si>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</si>
  <si>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</si>
  <si>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</si>
  <si>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</si>
  <si>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</si>
  <si>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</si>
  <si>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</si>
  <si>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</si>
  <si>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</si>
  <si>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</si>
  <si>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</si>
  <si>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</si>
  <si>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</si>
  <si>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</si>
  <si>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</si>
  <si>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</si>
  <si>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</si>
  <si>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</si>
  <si>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</si>
  <si>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</si>
  <si>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</si>
  <si>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</si>
  <si>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</si>
  <si>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</si>
  <si>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</si>
  <si>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</si>
  <si>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</si>
  <si>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</si>
  <si>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</si>
  <si>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</si>
  <si>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</si>
  <si>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</si>
  <si>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</si>
  <si>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</si>
  <si>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</si>
  <si>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</si>
  <si>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</si>
  <si>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</si>
  <si>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</si>
  <si>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</si>
  <si>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</si>
  <si>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</si>
  <si>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</si>
  <si>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</si>
  <si>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</si>
  <si>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</si>
  <si>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</si>
  <si>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</si>
  <si>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</si>
  <si>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</si>
  <si>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</si>
  <si>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</si>
  <si>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</si>
  <si>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</si>
  <si>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</si>
  <si>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</si>
  <si>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</si>
  <si>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</si>
  <si>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</si>
  <si>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</si>
  <si>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</si>
  <si>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</si>
  <si>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</si>
  <si>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</si>
  <si>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</si>
  <si>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</si>
  <si>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</si>
  <si>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</si>
  <si>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</si>
  <si>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</si>
  <si>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</si>
  <si>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</si>
  <si>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</si>
  <si>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</si>
  <si>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</si>
  <si>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</si>
  <si>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</si>
  <si>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</si>
  <si>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</si>
  <si>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</si>
  <si>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</si>
  <si>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</si>
  <si>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</si>
  <si>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</si>
  <si>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</si>
  <si>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</si>
  <si>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</si>
  <si>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</si>
  <si>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</si>
  <si>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</si>
  <si>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</si>
  <si>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</si>
  <si>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</si>
  <si>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</si>
  <si>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</si>
  <si>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</si>
  <si>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</si>
  <si>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</si>
  <si>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</si>
  <si>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</si>
  <si>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</si>
  <si>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</si>
  <si>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</si>
  <si>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</si>
  <si>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</si>
  <si>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</si>
  <si>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</si>
  <si>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</si>
  <si>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</si>
  <si>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</si>
  <si>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</si>
  <si>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</si>
  <si>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</si>
  <si>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</si>
  <si>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</si>
  <si>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</si>
  <si>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</si>
  <si>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</si>
  <si>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</si>
  <si>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</si>
  <si>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</si>
  <si>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</si>
  <si>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</si>
  <si>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</si>
  <si>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</si>
  <si>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</si>
  <si>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</si>
  <si>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</si>
  <si>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</si>
  <si>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</si>
  <si>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</si>
  <si>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</si>
  <si>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</si>
  <si>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</si>
  <si>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</si>
  <si>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</si>
  <si>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</si>
  <si>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</si>
  <si>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</si>
  <si>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</si>
  <si>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</si>
  <si>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</si>
  <si>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</si>
  <si>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</si>
  <si>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</si>
  <si>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</si>
  <si>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</si>
  <si>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</si>
  <si>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</si>
  <si>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</si>
  <si>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</si>
  <si>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</si>
  <si>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</si>
  <si>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</si>
  <si>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</si>
  <si>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</si>
  <si>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</si>
  <si>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</si>
  <si>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</si>
  <si>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</si>
  <si>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</si>
  <si>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</si>
  <si>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</si>
  <si>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</si>
  <si>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</si>
  <si>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</si>
  <si>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</si>
  <si>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</si>
  <si>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</si>
  <si>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</si>
  <si>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</si>
  <si>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</si>
  <si>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</si>
  <si>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</si>
  <si>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</si>
  <si>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</si>
  <si>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</si>
  <si>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</si>
  <si>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</si>
  <si>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</si>
  <si>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</si>
  <si>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</si>
  <si>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</si>
  <si>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</si>
  <si>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</si>
  <si>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</si>
  <si>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</si>
  <si>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</si>
  <si>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</si>
  <si>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</si>
  <si>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</si>
  <si>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</si>
  <si>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</si>
  <si>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</si>
  <si>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</si>
  <si>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</si>
  <si>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</si>
  <si>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</si>
  <si>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</si>
  <si>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</si>
  <si>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</si>
  <si>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</si>
  <si>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</si>
  <si>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</si>
  <si>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</si>
  <si>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</si>
  <si>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</si>
  <si>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</si>
  <si>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</si>
  <si>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</si>
  <si>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</si>
  <si>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</si>
  <si>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</si>
  <si>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</si>
  <si>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</si>
  <si>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</si>
  <si>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</si>
  <si>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</si>
  <si>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</si>
  <si>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</si>
  <si>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</si>
  <si>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</si>
  <si>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</si>
  <si>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</si>
  <si>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</si>
  <si>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</si>
  <si>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</si>
  <si>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</si>
  <si>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</si>
  <si>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</si>
  <si>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</si>
  <si>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</si>
  <si>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</si>
  <si>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</si>
  <si>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</si>
  <si>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</si>
  <si>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</si>
  <si>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</si>
  <si>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</si>
  <si>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</si>
  <si>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</si>
  <si>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</si>
  <si>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</si>
  <si>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</si>
  <si>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</si>
  <si>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</si>
  <si>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</si>
  <si>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</si>
  <si>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</si>
  <si>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</si>
  <si>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</si>
  <si>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</si>
  <si>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</si>
  <si>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</si>
  <si>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</si>
  <si>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</si>
  <si>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</si>
  <si>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</si>
  <si>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</si>
  <si>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</si>
  <si>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</si>
  <si>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</si>
  <si>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</si>
  <si>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</si>
  <si>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</si>
  <si>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</si>
  <si>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</si>
  <si>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</si>
  <si>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</si>
  <si>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</si>
  <si>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</si>
  <si>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</si>
  <si>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</si>
  <si>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</si>
  <si>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</si>
  <si>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</si>
  <si>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</si>
  <si>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</si>
  <si>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</si>
  <si>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</si>
  <si>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</si>
  <si>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</si>
  <si>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</si>
  <si>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</si>
  <si>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</si>
  <si>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</si>
  <si>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</si>
  <si>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</si>
  <si>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</si>
  <si>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</si>
  <si>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</si>
  <si>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</si>
  <si>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</si>
  <si>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</si>
  <si>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</si>
  <si>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</si>
  <si>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</si>
  <si>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</si>
  <si>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</si>
  <si>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</si>
  <si>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</si>
  <si>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</si>
  <si>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</si>
  <si>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</si>
  <si>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</si>
  <si>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</si>
  <si>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</si>
  <si>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</si>
  <si>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</si>
  <si>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</si>
  <si>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</si>
  <si>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</si>
  <si>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</si>
  <si>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</si>
  <si>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</si>
  <si>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</si>
  <si>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</si>
  <si>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</si>
  <si>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</si>
  <si>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</si>
  <si>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</si>
  <si>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</si>
  <si>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</si>
  <si>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</si>
  <si>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</si>
  <si>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</si>
  <si>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</si>
  <si>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</si>
  <si>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</si>
  <si>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</si>
  <si>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</si>
  <si>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</si>
  <si>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</si>
  <si>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</si>
  <si>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</si>
  <si>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</si>
  <si>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</si>
  <si>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</si>
  <si>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</si>
  <si>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</si>
  <si>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</si>
  <si>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</si>
  <si>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</si>
  <si>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</si>
  <si>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</si>
  <si>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</si>
  <si>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</si>
  <si>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</si>
  <si>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</si>
  <si>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</si>
  <si>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</si>
  <si>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</si>
  <si>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</si>
  <si>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</si>
  <si>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</si>
  <si>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</si>
  <si>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</si>
  <si>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</si>
  <si>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</si>
  <si>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</si>
  <si>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</si>
  <si>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</si>
  <si>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</si>
  <si>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</si>
  <si>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</si>
  <si>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</si>
  <si>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</si>
  <si>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</si>
  <si>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</si>
  <si>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</si>
  <si>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</si>
  <si>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</si>
  <si>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</si>
  <si>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</si>
  <si>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</si>
  <si>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</si>
  <si>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</si>
  <si>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</si>
  <si>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</si>
  <si>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</si>
  <si>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</si>
  <si>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</si>
  <si>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</si>
  <si>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</si>
  <si>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</si>
  <si>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</si>
  <si>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</si>
  <si>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</si>
  <si>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</si>
  <si>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</si>
  <si>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</si>
  <si>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</si>
  <si>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</si>
  <si>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</si>
  <si>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</si>
  <si>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</si>
  <si>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</si>
  <si>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</si>
  <si>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</si>
  <si>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</si>
  <si>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</si>
  <si>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</si>
  <si>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</si>
  <si>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</si>
  <si>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</si>
  <si>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</si>
  <si>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</si>
  <si>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</si>
  <si>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</si>
  <si>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</si>
  <si>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</si>
  <si>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</si>
  <si>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</si>
  <si>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</si>
  <si>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</si>
  <si>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</si>
  <si>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</si>
  <si>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</si>
  <si>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</si>
  <si>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</si>
  <si>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</si>
  <si>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</si>
  <si>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</si>
  <si>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</si>
  <si>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</si>
  <si>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</si>
  <si>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</si>
  <si>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</si>
  <si>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</si>
  <si>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</si>
  <si>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</si>
  <si>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</si>
  <si>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</si>
  <si>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</si>
  <si>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</si>
  <si>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</si>
  <si>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</si>
  <si>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</si>
  <si>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</si>
  <si>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</si>
  <si>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</si>
  <si>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</si>
  <si>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</si>
  <si>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</si>
  <si>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</si>
  <si>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</si>
  <si>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</si>
  <si>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</si>
  <si>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</si>
  <si>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</si>
  <si>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</si>
  <si>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</si>
  <si>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</si>
  <si>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</si>
  <si>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</si>
  <si>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</si>
  <si>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</si>
  <si>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</si>
  <si>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</si>
  <si>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</si>
  <si>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</si>
  <si>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</si>
  <si>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</si>
  <si>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</si>
  <si>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</si>
  <si>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</si>
  <si>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</si>
  <si>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</si>
  <si>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</si>
  <si>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</si>
  <si>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</si>
  <si>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</si>
  <si>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</si>
  <si>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</si>
  <si>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</si>
  <si>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</si>
  <si>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</si>
  <si>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</si>
  <si>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</si>
  <si>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</si>
  <si>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</si>
  <si>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</si>
  <si>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</si>
  <si>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</si>
  <si>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</si>
  <si>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</si>
  <si>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</si>
  <si>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</si>
  <si>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</si>
  <si>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</si>
  <si>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</si>
  <si>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</si>
  <si>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</si>
  <si>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</si>
  <si>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</si>
  <si>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</si>
  <si>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</si>
  <si>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</si>
  <si>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</si>
  <si>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</si>
  <si>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</si>
  <si>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</si>
  <si>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</si>
  <si>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</si>
  <si>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</si>
  <si>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</si>
  <si>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</si>
  <si>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</si>
  <si>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</si>
  <si>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</si>
  <si>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</si>
  <si>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</si>
  <si>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</si>
  <si>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</si>
  <si>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</si>
  <si>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</si>
  <si>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</si>
  <si>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</si>
  <si>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</si>
  <si>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</si>
  <si>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</si>
  <si>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</si>
  <si>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</si>
  <si>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</si>
  <si>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</si>
  <si>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</si>
  <si>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</si>
  <si>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</si>
  <si>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</si>
  <si>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</si>
  <si>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</si>
  <si>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</si>
  <si>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</si>
  <si>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</si>
  <si>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</si>
  <si>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</si>
  <si>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</si>
  <si>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</si>
  <si>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</si>
  <si>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</si>
  <si>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</si>
  <si>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</si>
  <si>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</si>
  <si>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</si>
  <si>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</si>
  <si>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</si>
  <si>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</si>
  <si>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</si>
  <si>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</si>
  <si>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</si>
  <si>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</si>
  <si>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</si>
  <si>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</si>
  <si>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</si>
  <si>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</si>
  <si>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</si>
  <si>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</si>
  <si>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</si>
  <si>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</si>
  <si>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</si>
  <si>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</si>
  <si>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</si>
  <si>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</si>
  <si>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</si>
  <si>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</si>
  <si>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</si>
  <si>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</si>
  <si>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</si>
  <si>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</si>
  <si>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</si>
  <si>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</si>
  <si>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</si>
  <si>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</si>
  <si>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</si>
  <si>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</si>
  <si>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</si>
  <si>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</si>
  <si>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</si>
  <si>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</si>
  <si>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</si>
  <si>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</si>
  <si>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</si>
  <si>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</si>
  <si>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</si>
  <si>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</si>
  <si>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</si>
  <si>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</si>
  <si>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</si>
  <si>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</si>
  <si>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</si>
  <si>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</si>
  <si>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</si>
  <si>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</si>
  <si>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</si>
  <si>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</si>
  <si>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</si>
  <si>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</si>
  <si>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</si>
  <si>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</si>
  <si>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</si>
  <si>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</si>
  <si>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</si>
  <si>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</si>
  <si>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</si>
  <si>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</si>
  <si>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</si>
  <si>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</si>
  <si>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</si>
  <si>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</si>
  <si>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</si>
  <si>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</si>
  <si>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</si>
  <si>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</si>
  <si>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</si>
  <si>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</si>
  <si>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</si>
  <si>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</si>
  <si>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</si>
  <si>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</si>
  <si>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</si>
  <si>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</si>
  <si>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</si>
  <si>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</si>
  <si>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</si>
  <si>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</si>
  <si>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</si>
  <si>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</si>
  <si>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</si>
  <si>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</si>
  <si>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</si>
  <si>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</si>
  <si>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</si>
  <si>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</si>
  <si>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</si>
  <si>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</si>
  <si>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</si>
  <si>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</si>
  <si>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</si>
  <si>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</si>
  <si>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</si>
  <si>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</si>
  <si>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</si>
  <si>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</si>
  <si>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</si>
  <si>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</si>
  <si>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</si>
  <si>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</si>
  <si>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</si>
  <si>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</si>
  <si>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</si>
  <si>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</si>
  <si>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</si>
  <si>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</si>
  <si>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</si>
  <si>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</si>
  <si>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</si>
  <si>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</si>
  <si>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</si>
  <si>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</si>
  <si>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</si>
  <si>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</si>
  <si>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</si>
  <si>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</si>
  <si>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</si>
  <si>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</si>
  <si>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</si>
  <si>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</si>
  <si>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</si>
  <si>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</si>
  <si>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</si>
  <si>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</si>
  <si>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</si>
  <si>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</si>
  <si>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</si>
  <si>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</si>
  <si>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</si>
  <si>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</si>
  <si>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</si>
  <si>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</si>
  <si>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</si>
  <si>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</si>
  <si>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</si>
  <si>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</si>
  <si>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</si>
  <si>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</si>
  <si>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</si>
  <si>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</si>
  <si>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</si>
  <si>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</si>
  <si>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</si>
  <si>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</si>
  <si>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</si>
  <si>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</si>
  <si>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</si>
  <si>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</si>
  <si>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</si>
  <si>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</si>
  <si>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</si>
  <si>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</si>
  <si>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</si>
  <si>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</si>
  <si>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</si>
  <si>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</si>
  <si>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</si>
  <si>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</si>
  <si>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</si>
  <si>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</si>
  <si>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</si>
  <si>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</si>
  <si>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</si>
  <si>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</si>
  <si>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</si>
  <si>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</si>
  <si>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</si>
  <si>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</si>
  <si>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</si>
  <si>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</si>
  <si>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</si>
  <si>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</si>
  <si>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</si>
  <si>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</si>
  <si>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</si>
  <si>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</si>
  <si>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</si>
  <si>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</si>
  <si>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</si>
  <si>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</si>
  <si>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</si>
  <si>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</si>
  <si>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</si>
  <si>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</si>
  <si>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</si>
  <si>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</si>
  <si>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</si>
  <si>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</si>
  <si>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</si>
  <si>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</si>
  <si>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</si>
  <si>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</si>
  <si>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</si>
  <si>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</si>
  <si>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</si>
  <si>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</si>
  <si>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</si>
  <si>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</si>
  <si>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</si>
  <si>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</si>
  <si>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</si>
  <si>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</si>
  <si>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</si>
  <si>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</si>
  <si>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</si>
  <si>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</si>
  <si>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</si>
  <si>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</si>
  <si>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</si>
  <si>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</si>
  <si>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</si>
  <si>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</si>
  <si>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</si>
  <si>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</si>
  <si>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</si>
  <si>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</si>
  <si>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</si>
  <si>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</si>
  <si>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</si>
  <si>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</si>
  <si>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</si>
  <si>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</si>
  <si>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</si>
  <si>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</si>
  <si>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</si>
  <si>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</si>
  <si>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</si>
  <si>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</si>
  <si>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</si>
  <si>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</si>
  <si>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</si>
  <si>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</si>
  <si>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</si>
  <si>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</si>
  <si>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</si>
  <si>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</si>
  <si>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</si>
  <si>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</si>
  <si>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</si>
  <si>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</si>
  <si>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</si>
  <si>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</si>
  <si>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</si>
  <si>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</si>
  <si>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</si>
  <si>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</si>
  <si>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</si>
  <si>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</si>
  <si>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</si>
  <si>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</si>
  <si>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</si>
  <si>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</si>
  <si>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</si>
  <si>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</si>
  <si>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</si>
  <si>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</si>
  <si>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</si>
  <si>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</si>
  <si>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</si>
  <si>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</si>
  <si>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</si>
  <si>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</si>
  <si>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</si>
  <si>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</si>
  <si>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</si>
  <si>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</si>
  <si>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</si>
  <si>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</si>
  <si>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</si>
  <si>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</si>
  <si>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</si>
  <si>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</si>
  <si>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</si>
  <si>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</si>
  <si>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</si>
  <si>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</si>
  <si>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</si>
  <si>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</si>
  <si>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</si>
  <si>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</si>
  <si>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</si>
  <si>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</si>
  <si>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</si>
  <si>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</si>
  <si>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</si>
  <si>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</si>
  <si>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</si>
  <si>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</si>
  <si>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</si>
  <si>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</si>
  <si>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</si>
  <si>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</si>
  <si>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</si>
  <si>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</si>
  <si>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</si>
  <si>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</si>
  <si>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</si>
  <si>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</si>
  <si>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</si>
  <si>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</si>
  <si>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</si>
  <si>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</si>
  <si>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</si>
  <si>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</si>
  <si>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</si>
  <si>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</si>
  <si>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</si>
  <si>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</si>
  <si>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</si>
  <si>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</si>
  <si>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</si>
  <si>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</si>
  <si>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</si>
  <si>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</si>
  <si>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</si>
  <si>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</si>
  <si>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</si>
  <si>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</si>
  <si>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</si>
  <si>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</si>
  <si>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</si>
  <si>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</si>
  <si>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</si>
  <si>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</si>
  <si>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</si>
  <si>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</si>
  <si>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</si>
  <si>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</si>
  <si>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</si>
  <si>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</si>
  <si>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</si>
  <si>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</si>
  <si>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</si>
  <si>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</si>
  <si>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</si>
  <si>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</si>
  <si>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</si>
  <si>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</si>
  <si>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</si>
  <si>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</si>
  <si>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</si>
  <si>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</si>
  <si>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</si>
  <si>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</si>
  <si>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</si>
  <si>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</si>
  <si>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</si>
  <si>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</si>
  <si>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</si>
  <si>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</si>
  <si>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</si>
  <si>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</si>
  <si>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</si>
  <si>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</si>
  <si>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</si>
  <si>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</si>
  <si>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</si>
  <si>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</si>
  <si>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</si>
  <si>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</si>
  <si>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</si>
  <si>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</si>
  <si>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</si>
  <si>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</si>
  <si>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</si>
  <si>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</si>
  <si>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</si>
  <si>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</si>
  <si>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</si>
  <si>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</si>
  <si>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</si>
  <si>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</si>
  <si>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</si>
  <si>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</si>
  <si>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</si>
  <si>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</si>
  <si>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</si>
  <si>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</si>
  <si>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</si>
  <si>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</si>
  <si>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</si>
  <si>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</si>
  <si>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</si>
  <si>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</si>
  <si>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</si>
  <si>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</si>
  <si>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</si>
  <si>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</si>
  <si>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</si>
  <si>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</si>
  <si>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</si>
  <si>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</si>
  <si>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</si>
  <si>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</si>
  <si>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</si>
  <si>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</si>
  <si>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</si>
  <si>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</si>
  <si>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</si>
  <si>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</si>
  <si>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</si>
  <si>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</si>
  <si>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</si>
  <si>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</si>
  <si>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</si>
  <si>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</si>
  <si>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</si>
  <si>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</si>
  <si>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</si>
  <si>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</si>
  <si>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</si>
  <si>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</si>
  <si>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</si>
  <si>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</si>
  <si>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</si>
  <si>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</si>
  <si>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</si>
  <si>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</si>
  <si>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</si>
  <si>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</si>
  <si>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</si>
  <si>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</si>
  <si>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</si>
  <si>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</si>
  <si>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</si>
  <si>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</si>
  <si>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</si>
  <si>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</si>
  <si>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</si>
  <si>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</si>
  <si>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</si>
  <si>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</si>
  <si>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</si>
  <si>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</si>
  <si>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</si>
  <si>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</si>
  <si>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</si>
  <si>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</si>
  <si>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</si>
  <si>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</si>
  <si>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</si>
  <si>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</si>
  <si>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</si>
  <si>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</si>
  <si>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</si>
  <si>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</si>
  <si>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</si>
  <si>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</si>
  <si>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</si>
  <si>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</si>
  <si>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</si>
  <si>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</si>
  <si>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</si>
  <si>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</si>
  <si>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</si>
  <si>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</si>
  <si>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</si>
  <si>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</si>
  <si>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</si>
  <si>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</si>
  <si>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</si>
  <si>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</si>
  <si>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</si>
  <si>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</si>
  <si>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</si>
  <si>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</si>
  <si>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</si>
  <si>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</si>
  <si>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</si>
  <si>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</si>
  <si>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</si>
  <si>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</si>
  <si>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</si>
  <si>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</si>
  <si>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</si>
  <si>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</si>
  <si>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</si>
  <si>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</si>
  <si>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</si>
  <si>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</si>
  <si>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</si>
  <si>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</si>
  <si>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</si>
  <si>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</si>
  <si>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</si>
  <si>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</si>
  <si>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</si>
  <si>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</si>
  <si>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</si>
  <si>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</si>
  <si>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</si>
  <si>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</si>
  <si>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</si>
  <si>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</si>
  <si>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</si>
  <si>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</si>
  <si>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</si>
  <si>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</si>
  <si>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</si>
  <si>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</si>
  <si>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</si>
  <si>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</si>
  <si>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</si>
  <si>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</si>
  <si>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</si>
  <si>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</si>
  <si>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</si>
  <si>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</si>
  <si>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</si>
  <si>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</si>
  <si>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</si>
  <si>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</si>
  <si>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</si>
  <si>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</si>
  <si>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</si>
  <si>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</si>
  <si>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</si>
  <si>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</si>
  <si>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</si>
  <si>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</si>
  <si>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</si>
  <si>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</si>
  <si>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</si>
  <si>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</si>
  <si>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</si>
  <si>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</si>
  <si>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</si>
  <si>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</si>
  <si>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</si>
  <si>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</si>
  <si>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</si>
  <si>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</si>
  <si>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</si>
  <si>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</si>
  <si>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</si>
  <si>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</si>
  <si>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</si>
  <si>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</si>
  <si>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</si>
  <si>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</si>
  <si>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</si>
  <si>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</si>
  <si>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</si>
  <si>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</si>
  <si>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</si>
  <si>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</si>
  <si>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</si>
  <si>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</si>
  <si>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</si>
  <si>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</si>
  <si>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</si>
  <si>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</si>
  <si>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</si>
  <si>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</si>
  <si>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</si>
  <si>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</si>
  <si>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</si>
  <si>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</si>
  <si>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</si>
  <si>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</si>
  <si>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</si>
  <si>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</si>
  <si>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</si>
  <si>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</si>
  <si>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</si>
  <si>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</si>
  <si>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</si>
  <si>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</si>
  <si>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</si>
  <si>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</si>
  <si>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</si>
  <si>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</si>
  <si>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</si>
  <si>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</si>
  <si>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</si>
  <si>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</si>
  <si>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</si>
  <si>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</si>
  <si>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</si>
  <si>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</si>
  <si>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</si>
  <si>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</si>
  <si>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</si>
  <si>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</si>
  <si>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</si>
  <si>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</si>
  <si>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</si>
  <si>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</si>
  <si>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</si>
  <si>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</si>
  <si>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</si>
  <si>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</si>
  <si>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</si>
  <si>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</si>
  <si>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</si>
  <si>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</si>
  <si>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</si>
  <si>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</si>
  <si>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</si>
  <si>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</si>
  <si>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</si>
  <si>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</si>
  <si>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</si>
  <si>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</si>
  <si>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</si>
  <si>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</si>
  <si>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</si>
  <si>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</si>
  <si>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</si>
  <si>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</si>
  <si>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</si>
  <si>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</si>
  <si>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</si>
  <si>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</si>
  <si>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</si>
  <si>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</si>
  <si>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</si>
  <si>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</si>
  <si>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</si>
  <si>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</si>
  <si>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</si>
  <si>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</si>
  <si>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</si>
  <si>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</si>
  <si>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</si>
  <si>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</si>
  <si>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</si>
  <si>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</si>
  <si>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</si>
  <si>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</si>
  <si>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</si>
  <si>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</si>
  <si>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</si>
  <si>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</si>
  <si>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</si>
  <si>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</si>
  <si>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</si>
  <si>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</si>
  <si>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</si>
  <si>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</si>
  <si>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</si>
  <si>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</si>
  <si>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</si>
  <si>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</si>
  <si>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</si>
  <si>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</si>
  <si>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</si>
  <si>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</si>
  <si>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</si>
  <si>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</si>
  <si>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</si>
  <si>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</si>
  <si>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</si>
  <si>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</si>
  <si>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</si>
  <si>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</si>
  <si>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</si>
  <si>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</si>
  <si>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</si>
  <si>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</si>
  <si>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</si>
  <si>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</si>
  <si>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</si>
  <si>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</si>
  <si>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</si>
  <si>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</si>
  <si>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</si>
  <si>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</si>
  <si>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</si>
  <si>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</si>
  <si>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</si>
  <si>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</si>
  <si>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</si>
  <si>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</si>
  <si>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</si>
  <si>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</si>
  <si>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</si>
  <si>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</si>
  <si>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</si>
  <si>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</si>
  <si>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</si>
  <si>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</si>
  <si>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</si>
  <si>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</si>
  <si>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</si>
  <si>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</si>
  <si>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</si>
  <si>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</si>
  <si>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</si>
  <si>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</si>
  <si>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</si>
  <si>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</si>
  <si>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</si>
  <si>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</si>
  <si>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</si>
  <si>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</si>
  <si>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</si>
  <si>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</si>
  <si>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</si>
  <si>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</si>
  <si>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</si>
  <si>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</si>
  <si>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</si>
  <si>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</si>
  <si>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</si>
  <si>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</si>
  <si>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</si>
  <si>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</si>
  <si>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</si>
  <si>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</si>
  <si>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</si>
  <si>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</si>
  <si>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</si>
  <si>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</si>
  <si>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</si>
  <si>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</si>
  <si>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</si>
  <si>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</si>
  <si>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</si>
  <si>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</si>
  <si>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</si>
  <si>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</si>
  <si>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</si>
  <si>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</si>
  <si>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</si>
  <si>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</si>
  <si>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</si>
  <si>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</si>
  <si>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</si>
  <si>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</si>
  <si>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</si>
  <si>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</si>
  <si>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</si>
  <si>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</si>
  <si>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</si>
  <si>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</si>
  <si>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</si>
  <si>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</si>
  <si>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</si>
  <si>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</si>
  <si>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</si>
  <si>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</si>
  <si>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</si>
  <si>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</si>
  <si>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</si>
  <si>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</si>
  <si>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</si>
  <si>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</si>
  <si>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</si>
  <si>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</si>
  <si>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</si>
  <si>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</si>
  <si>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</si>
  <si>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</si>
  <si>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</si>
  <si>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</si>
  <si>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</si>
  <si>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</si>
  <si>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</si>
  <si>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</si>
  <si>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</si>
  <si>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</si>
  <si>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</si>
  <si>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</si>
  <si>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</si>
  <si>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</si>
  <si>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</si>
  <si>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</si>
  <si>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</si>
  <si>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</si>
  <si>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</si>
  <si>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</si>
  <si>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</si>
  <si>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</si>
  <si>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</si>
  <si>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</si>
  <si>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</si>
  <si>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</si>
  <si>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</si>
  <si>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</si>
  <si>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</si>
  <si>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</si>
  <si>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</si>
  <si>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</si>
  <si>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</si>
  <si>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</si>
  <si>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</si>
  <si>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</si>
  <si>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</si>
  <si>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</si>
  <si>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</si>
  <si>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</si>
  <si>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</si>
  <si>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</si>
  <si>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</si>
  <si>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</si>
  <si>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</si>
  <si>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</si>
  <si>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</si>
  <si>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</si>
  <si>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</si>
  <si>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</si>
  <si>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</si>
  <si>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</si>
  <si>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</si>
  <si>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</si>
  <si>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</si>
  <si>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</si>
  <si>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</si>
  <si>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</si>
  <si>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</si>
  <si>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</si>
  <si>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</si>
  <si>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</si>
  <si>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</si>
  <si>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</si>
  <si>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</si>
  <si>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</si>
  <si>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</si>
  <si>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</si>
  <si>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</si>
  <si>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</si>
  <si>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</si>
  <si>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</si>
  <si>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</si>
  <si>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</si>
  <si>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</si>
  <si>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</si>
  <si>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</si>
  <si>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</si>
  <si>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</si>
  <si>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</si>
  <si>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</si>
  <si>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</si>
  <si>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</si>
  <si>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</si>
  <si>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</si>
  <si>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</si>
  <si>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</si>
  <si>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</si>
  <si>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</si>
  <si>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</si>
  <si>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</si>
  <si>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</si>
  <si>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</si>
  <si>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</si>
  <si>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</si>
  <si>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</si>
  <si>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</si>
  <si>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</si>
  <si>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</si>
  <si>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</si>
  <si>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</si>
  <si>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</si>
  <si>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</si>
  <si>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</si>
  <si>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</si>
  <si>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</si>
  <si>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</si>
  <si>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</si>
  <si>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</si>
  <si>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</si>
  <si>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</si>
  <si>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</si>
  <si>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</si>
  <si>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</si>
  <si>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</si>
  <si>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</si>
  <si>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</si>
  <si>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</si>
  <si>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</si>
  <si>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</si>
  <si>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</si>
  <si>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</si>
  <si>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</si>
  <si>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</si>
  <si>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</si>
  <si>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</si>
  <si>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</si>
  <si>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</si>
  <si>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</si>
  <si>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</si>
  <si>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</si>
  <si>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</si>
  <si>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</si>
  <si>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</si>
  <si>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</si>
  <si>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</si>
  <si>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</si>
  <si>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</si>
  <si>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</si>
  <si>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</si>
  <si>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</si>
  <si>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</si>
  <si>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</si>
  <si>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</si>
  <si>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</si>
  <si>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</si>
  <si>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</si>
  <si>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</si>
  <si>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</si>
  <si>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</si>
  <si>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</si>
  <si>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</si>
  <si>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</si>
  <si>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</si>
  <si>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</si>
  <si>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</si>
  <si>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</si>
  <si>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</si>
  <si>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</si>
  <si>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</si>
  <si>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</si>
  <si>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</si>
  <si>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</si>
  <si>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</si>
  <si>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</si>
  <si>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</si>
  <si>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</si>
  <si>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</si>
  <si>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</si>
  <si>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</si>
  <si>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</si>
  <si>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</si>
  <si>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</si>
  <si>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</si>
  <si>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</si>
  <si>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</si>
  <si>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</si>
  <si>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</si>
  <si>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</si>
  <si>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</si>
  <si>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</si>
  <si>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</si>
  <si>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</si>
  <si>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</si>
  <si>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</si>
  <si>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</si>
  <si>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</si>
  <si>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</si>
  <si>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</si>
  <si>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</si>
  <si>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</si>
  <si>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</si>
  <si>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</si>
  <si>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</si>
  <si>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</si>
  <si>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</si>
  <si>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</si>
  <si>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</si>
  <si>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</si>
  <si>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</si>
  <si>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</si>
  <si>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</si>
  <si>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</si>
  <si>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</si>
  <si>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</si>
  <si>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</si>
  <si>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</si>
  <si>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</si>
  <si>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</si>
  <si>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</si>
  <si>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</si>
  <si>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</si>
  <si>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</si>
  <si>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</si>
  <si>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</si>
  <si>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</si>
  <si>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</si>
  <si>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</si>
  <si>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</si>
  <si>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</si>
  <si>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</si>
  <si>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</si>
  <si>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</si>
  <si>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</si>
  <si>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</si>
  <si>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</si>
  <si>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</si>
  <si>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</si>
  <si>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</si>
  <si>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</si>
  <si>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</si>
  <si>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</si>
  <si>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</si>
  <si>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</si>
  <si>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</si>
  <si>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</si>
  <si>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</si>
  <si>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</si>
  <si>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</si>
  <si>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</si>
  <si>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</si>
  <si>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</si>
  <si>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</si>
  <si>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</si>
  <si>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</si>
  <si>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</si>
  <si>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</si>
  <si>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</si>
  <si>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</si>
  <si>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</si>
  <si>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</si>
  <si>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</si>
  <si>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</si>
  <si>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</si>
  <si>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</si>
  <si>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</si>
  <si>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</si>
  <si>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</si>
  <si>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</si>
  <si>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</si>
  <si>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</si>
  <si>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</si>
  <si>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</si>
  <si>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</si>
  <si>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</si>
  <si>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</si>
  <si>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</si>
  <si>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</si>
  <si>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</si>
  <si>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</si>
  <si>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</si>
  <si>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</si>
  <si>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</si>
  <si>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</si>
  <si>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</si>
  <si>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</si>
  <si>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</si>
  <si>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</si>
  <si>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</si>
  <si>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</si>
  <si>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</si>
  <si>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</si>
  <si>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</si>
  <si>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</si>
  <si>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</si>
  <si>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</si>
  <si>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</si>
  <si>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</si>
  <si>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</si>
  <si>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</si>
  <si>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</si>
  <si>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</si>
  <si>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</si>
  <si>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</si>
  <si>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</si>
  <si>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</si>
  <si>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</si>
  <si>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</si>
  <si>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</si>
  <si>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</si>
  <si>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</si>
  <si>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</si>
  <si>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</si>
  <si>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</si>
  <si>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</si>
  <si>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</si>
  <si>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</si>
  <si>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</si>
  <si>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</si>
  <si>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</si>
  <si>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</si>
  <si>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</si>
  <si>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</si>
  <si>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</si>
  <si>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</si>
  <si>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</si>
  <si>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</si>
  <si>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</si>
  <si>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</si>
  <si>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</si>
  <si>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</si>
  <si>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</si>
  <si>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</si>
  <si>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</si>
  <si>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</si>
  <si>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</si>
  <si>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</si>
  <si>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</si>
  <si>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</si>
  <si>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</si>
  <si>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</si>
  <si>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</si>
  <si>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</si>
  <si>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</si>
  <si>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</si>
  <si>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</si>
  <si>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</si>
  <si>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</si>
  <si>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</si>
  <si>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</si>
  <si>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</si>
  <si>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</si>
  <si>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</si>
  <si>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</si>
  <si>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</si>
  <si>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</si>
  <si>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</si>
  <si>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</si>
  <si>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</si>
  <si>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</si>
  <si>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</si>
  <si>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</si>
  <si>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</si>
  <si>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</si>
  <si>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</si>
  <si>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</si>
  <si>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</si>
  <si>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</si>
  <si>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</si>
  <si>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</si>
  <si>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</si>
  <si>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</si>
  <si>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</si>
  <si>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</si>
  <si>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</si>
  <si>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</si>
  <si>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</si>
  <si>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</si>
  <si>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</si>
  <si>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</si>
  <si>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</si>
  <si>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</si>
  <si>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</si>
  <si>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</si>
  <si>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</si>
  <si>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</si>
  <si>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</si>
  <si>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</si>
  <si>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</si>
  <si>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</si>
  <si>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</si>
  <si>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</si>
  <si>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</si>
  <si>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</si>
  <si>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</si>
  <si>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</si>
  <si>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</si>
  <si>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</si>
  <si>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</si>
  <si>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</si>
  <si>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</si>
  <si>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</si>
  <si>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</si>
  <si>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</si>
  <si>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</si>
  <si>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</si>
  <si>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</si>
  <si>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</si>
  <si>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</si>
  <si>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</si>
  <si>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</si>
  <si>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</si>
  <si>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</si>
  <si>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</si>
  <si>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</si>
  <si>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</si>
  <si>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</si>
  <si>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</si>
  <si>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</si>
  <si>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</si>
  <si>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</si>
  <si>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</si>
  <si>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</si>
  <si>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</si>
  <si>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</si>
  <si>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</si>
  <si>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</si>
  <si>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</si>
  <si>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</si>
  <si>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</si>
  <si>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</si>
  <si>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</si>
  <si>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</si>
  <si>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</si>
  <si>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</si>
  <si>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</si>
  <si>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</si>
  <si>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</si>
  <si>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</si>
  <si>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</si>
  <si>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</si>
  <si>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</si>
  <si>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</si>
  <si>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</si>
  <si>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</si>
  <si>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</si>
  <si>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</si>
  <si>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</si>
  <si>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</si>
  <si>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</si>
  <si>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</si>
  <si>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</si>
  <si>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</si>
  <si>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</si>
  <si>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</si>
  <si>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</si>
  <si>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</si>
  <si>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</si>
  <si>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</si>
  <si>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</si>
  <si>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</si>
  <si>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</si>
  <si>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</si>
  <si>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</si>
  <si>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</si>
  <si>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</si>
  <si>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</si>
  <si>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</si>
  <si>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</si>
  <si>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</si>
  <si>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</si>
  <si>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</si>
  <si>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</si>
  <si>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</si>
  <si>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</si>
  <si>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</si>
  <si>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</si>
  <si>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</si>
  <si>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</si>
  <si>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</si>
  <si>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</si>
  <si>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</si>
  <si>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</si>
  <si>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</si>
  <si>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</si>
  <si>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</si>
  <si>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</si>
  <si>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</si>
  <si>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</si>
  <si>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</si>
  <si>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</si>
  <si>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</si>
  <si>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</si>
  <si>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</si>
  <si>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</si>
  <si>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</si>
  <si>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</si>
  <si>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</si>
  <si>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</si>
  <si>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</si>
  <si>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</si>
  <si>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</si>
  <si>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</si>
  <si>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</si>
  <si>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</si>
  <si>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</si>
  <si>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</si>
  <si>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</si>
  <si>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</si>
  <si>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</si>
  <si>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</si>
  <si>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</si>
  <si>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</si>
  <si>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</si>
  <si>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</si>
  <si>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</si>
  <si>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</si>
  <si>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</si>
  <si>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</si>
  <si>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</si>
  <si>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</si>
  <si>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</si>
  <si>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</si>
  <si>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</si>
  <si>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</si>
  <si>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</si>
  <si>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</si>
  <si>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</si>
  <si>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</si>
  <si>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</si>
  <si>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</si>
  <si>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</si>
  <si>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</si>
  <si>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</si>
  <si>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</si>
  <si>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</si>
  <si>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</si>
  <si>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</si>
  <si>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</si>
  <si>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</si>
  <si>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</si>
  <si>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</si>
  <si>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</si>
  <si>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</si>
  <si>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</si>
  <si>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</si>
  <si>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</si>
  <si>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</si>
  <si>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</si>
  <si>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</si>
  <si>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</si>
  <si>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</si>
  <si>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</si>
  <si>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</si>
  <si>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</si>
  <si>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</si>
  <si>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</si>
  <si>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</si>
  <si>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</si>
  <si>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</si>
  <si>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</si>
  <si>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</si>
  <si>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</si>
  <si>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</si>
  <si>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</si>
  <si>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</si>
  <si>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</si>
  <si>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</si>
  <si>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</si>
  <si>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</si>
  <si>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</si>
  <si>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</si>
  <si>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</si>
  <si>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</si>
  <si>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</si>
  <si>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</si>
  <si>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</si>
  <si>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</si>
  <si>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</si>
  <si>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</si>
  <si>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</si>
  <si>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</si>
  <si>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</si>
  <si>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</si>
  <si>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</si>
  <si>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</si>
  <si>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</si>
  <si>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</si>
  <si>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</si>
  <si>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</si>
  <si>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</si>
  <si>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</si>
  <si>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</si>
  <si>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</si>
  <si>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</si>
  <si>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</si>
  <si>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</si>
  <si>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</si>
  <si>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</si>
  <si>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</si>
  <si>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</si>
  <si>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</si>
  <si>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</si>
  <si>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</si>
  <si>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</si>
  <si>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</si>
  <si>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</si>
  <si>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</si>
  <si>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</si>
  <si>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</si>
  <si>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</si>
  <si>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</si>
  <si>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</si>
  <si>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</si>
  <si>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</si>
  <si>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</si>
  <si>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</si>
  <si>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</si>
  <si>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</si>
  <si>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</si>
  <si>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</si>
  <si>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</si>
  <si>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</si>
  <si>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</si>
  <si>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</si>
  <si>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</si>
  <si>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</si>
  <si>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</si>
  <si>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</si>
  <si>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</si>
  <si>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</si>
  <si>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</si>
  <si>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</si>
  <si>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</si>
  <si>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</si>
  <si>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</si>
  <si>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</si>
  <si>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</si>
  <si>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</si>
  <si>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</si>
  <si>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</si>
  <si>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</si>
  <si>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</si>
  <si>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</si>
  <si>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</si>
  <si>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</si>
  <si>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</si>
  <si>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</si>
  <si>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</si>
  <si>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</si>
  <si>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</si>
  <si>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</si>
  <si>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</si>
  <si>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</si>
  <si>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</si>
  <si>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</si>
  <si>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</si>
  <si>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</si>
  <si>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</si>
  <si>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</si>
  <si>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</si>
  <si>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</si>
  <si>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</si>
  <si>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</si>
  <si>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</si>
  <si>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</si>
  <si>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</si>
  <si>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</si>
  <si>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</si>
  <si>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</si>
  <si>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</si>
  <si>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</si>
  <si>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</si>
  <si>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</si>
  <si>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</si>
  <si>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</si>
  <si>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</si>
  <si>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</si>
  <si>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</si>
  <si>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</si>
  <si>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</si>
  <si>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</si>
  <si>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</si>
  <si>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</si>
  <si>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</si>
  <si>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</si>
  <si>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</si>
  <si>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</si>
  <si>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</si>
  <si>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</si>
  <si>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</si>
  <si>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</si>
  <si>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</si>
  <si>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</si>
  <si>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</si>
  <si>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</si>
  <si>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</si>
  <si>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</si>
  <si>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</si>
  <si>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</si>
  <si>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</si>
  <si>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</si>
  <si>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</si>
  <si>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</si>
  <si>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</si>
  <si>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</si>
  <si>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</si>
  <si>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</si>
  <si>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</si>
  <si>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</si>
  <si>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</si>
  <si>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</si>
  <si>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</si>
  <si>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</si>
  <si>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</si>
  <si>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</si>
  <si>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</si>
  <si>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</si>
  <si>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</si>
  <si>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</si>
  <si>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</si>
  <si>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</si>
  <si>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</si>
  <si>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</si>
  <si>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</si>
  <si>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</si>
  <si>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</si>
  <si>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</si>
  <si>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</si>
  <si>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</si>
  <si>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</si>
  <si>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</si>
  <si>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</si>
  <si>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</si>
  <si>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</si>
  <si>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</si>
  <si>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</si>
  <si>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</si>
  <si>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</si>
  <si>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</si>
  <si>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</si>
  <si>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</si>
  <si>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</si>
  <si>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</si>
  <si>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</si>
  <si>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</si>
  <si>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</si>
  <si>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</si>
  <si>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</si>
  <si>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</si>
  <si>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</si>
  <si>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</si>
  <si>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</si>
  <si>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</si>
  <si>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</si>
  <si>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</si>
  <si>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</si>
  <si>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</si>
  <si>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</si>
  <si>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</si>
  <si>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</si>
  <si>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</si>
  <si>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</si>
  <si>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</si>
  <si>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</si>
  <si>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</si>
  <si>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</si>
  <si>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</si>
  <si>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</si>
  <si>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</si>
  <si>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</si>
  <si>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</si>
  <si>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</si>
  <si>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</si>
  <si>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</si>
  <si>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</si>
  <si>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</si>
  <si>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</si>
  <si>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</si>
  <si>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</si>
  <si>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</si>
  <si>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</si>
  <si>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</si>
  <si>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</si>
  <si>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</si>
  <si>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</si>
  <si>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</si>
  <si>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</si>
  <si>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</si>
  <si>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</si>
  <si>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</si>
  <si>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</si>
  <si>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</si>
  <si>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</si>
  <si>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</si>
  <si>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</si>
  <si>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</si>
  <si>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</si>
  <si>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</si>
  <si>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</si>
  <si>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</si>
  <si>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</si>
  <si>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</si>
  <si>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</si>
  <si>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</si>
  <si>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</si>
  <si>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</si>
  <si>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</si>
  <si>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</si>
  <si>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</si>
  <si>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</si>
  <si>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</si>
  <si>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</si>
  <si>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</si>
  <si>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</si>
  <si>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</si>
  <si>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</si>
  <si>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</si>
  <si>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</si>
  <si>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</si>
  <si>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</si>
  <si>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</si>
  <si>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</si>
  <si>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</si>
  <si>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</si>
  <si>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</si>
  <si>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</si>
  <si>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</si>
  <si>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</si>
  <si>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</si>
  <si>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</si>
  <si>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</si>
  <si>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</si>
  <si>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</si>
  <si>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</si>
  <si>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</si>
  <si>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</si>
  <si>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</si>
  <si>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</si>
  <si>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</si>
  <si>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</si>
  <si>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</si>
  <si>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</si>
  <si>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</si>
  <si>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</si>
  <si>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</si>
  <si>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</si>
  <si>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</si>
  <si>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</si>
  <si>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</si>
  <si>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</si>
  <si>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</si>
  <si>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</si>
  <si>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</si>
  <si>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</si>
  <si>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</si>
  <si>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</si>
  <si>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</si>
  <si>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</si>
  <si>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</si>
  <si>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</si>
  <si>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</si>
  <si>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</si>
  <si>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</si>
  <si>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</si>
  <si>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</si>
  <si>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</si>
  <si>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</si>
  <si>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</si>
  <si>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</si>
  <si>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</si>
  <si>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</si>
  <si>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</si>
  <si>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</si>
  <si>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</si>
  <si>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</si>
  <si>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</si>
  <si>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</si>
  <si>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</si>
  <si>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</si>
  <si>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</si>
  <si>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</si>
  <si>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</si>
  <si>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</si>
  <si>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</si>
  <si>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</si>
  <si>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</si>
  <si>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</si>
  <si>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</si>
  <si>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</si>
  <si>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</si>
  <si>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</si>
  <si>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</si>
  <si>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</si>
  <si>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</si>
  <si>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</si>
  <si>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</si>
  <si>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</si>
  <si>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</si>
  <si>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</si>
  <si>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</si>
  <si>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</si>
  <si>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</si>
  <si>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</si>
  <si>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</si>
  <si>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</si>
  <si>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</si>
  <si>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</si>
  <si>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</si>
  <si>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</si>
  <si>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</si>
  <si>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</si>
  <si>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</si>
  <si>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</si>
  <si>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</si>
  <si>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</si>
  <si>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</si>
  <si>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</si>
  <si>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</si>
  <si>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</si>
  <si>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</si>
  <si>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</si>
  <si>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</si>
  <si>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</si>
  <si>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</si>
  <si>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</si>
  <si>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</si>
  <si>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</si>
  <si>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</si>
  <si>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</si>
  <si>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</si>
  <si>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</si>
  <si>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</si>
  <si>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</si>
  <si>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</si>
  <si>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</si>
  <si>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</si>
  <si>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</si>
  <si>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</si>
  <si>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</si>
  <si>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</si>
  <si>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</si>
  <si>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</si>
  <si>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</si>
  <si>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</si>
  <si>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</si>
  <si>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</si>
  <si>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</si>
  <si>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</si>
  <si>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</si>
  <si>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</si>
  <si>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</si>
  <si>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</si>
  <si>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</si>
  <si>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</si>
  <si>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</si>
  <si>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</si>
  <si>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</si>
  <si>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</si>
  <si>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</si>
  <si>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</si>
  <si>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</si>
  <si>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</si>
  <si>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</si>
  <si>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</si>
  <si>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</si>
  <si>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</si>
  <si>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</si>
  <si>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</si>
  <si>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</si>
  <si>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</si>
  <si>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</si>
  <si>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</si>
  <si>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</si>
  <si>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</si>
  <si>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</si>
  <si>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</si>
  <si>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</si>
  <si>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</si>
  <si>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</si>
  <si>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</si>
  <si>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</si>
  <si>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</si>
  <si>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</si>
  <si>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</si>
  <si>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</si>
  <si>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</si>
  <si>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</si>
  <si>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</si>
  <si>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</si>
  <si>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</si>
  <si>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</si>
  <si>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</si>
  <si>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</si>
  <si>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</si>
  <si>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</si>
  <si>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</si>
  <si>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</si>
  <si>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</si>
  <si>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</si>
  <si>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</si>
  <si>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</si>
  <si>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</si>
  <si>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</si>
  <si>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</si>
  <si>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</si>
  <si>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</si>
  <si>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</si>
  <si>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</si>
  <si>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</si>
  <si>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</si>
  <si>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</si>
  <si>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</si>
  <si>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</si>
  <si>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</si>
  <si>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</si>
  <si>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</si>
  <si>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</si>
  <si>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</si>
  <si>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</si>
  <si>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</si>
  <si>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</si>
  <si>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</si>
  <si>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</si>
  <si>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</si>
  <si>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</si>
  <si>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</si>
  <si>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</si>
  <si>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</si>
  <si>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</si>
  <si>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</si>
  <si>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</si>
  <si>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</si>
  <si>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</si>
  <si>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</si>
  <si>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</si>
  <si>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</si>
  <si>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</si>
  <si>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</si>
  <si>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</si>
  <si>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</si>
  <si>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</si>
  <si>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</si>
  <si>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</si>
  <si>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</si>
  <si>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</si>
  <si>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</si>
  <si>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</si>
  <si>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</si>
  <si>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</si>
  <si>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</si>
  <si>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</si>
  <si>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</si>
  <si>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</si>
  <si>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</si>
  <si>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</si>
  <si>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</si>
  <si>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</si>
  <si>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</si>
  <si>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</si>
  <si>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</si>
  <si>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</si>
  <si>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</si>
  <si>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</si>
  <si>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</si>
  <si>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</si>
  <si>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</si>
  <si>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</si>
  <si>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</si>
  <si>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</si>
  <si>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</si>
  <si>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</si>
  <si>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</si>
  <si>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</si>
  <si>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</si>
  <si>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</si>
  <si>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</si>
  <si>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</si>
  <si>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</si>
  <si>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</si>
  <si>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</si>
  <si>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</si>
  <si>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</si>
  <si>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</si>
  <si>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</si>
  <si>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</si>
  <si>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</si>
  <si>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</si>
  <si>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</si>
  <si>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</si>
  <si>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</si>
  <si>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</si>
  <si>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</si>
  <si>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</si>
  <si>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</si>
  <si>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</si>
  <si>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</si>
  <si>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</si>
  <si>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</si>
  <si>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</si>
  <si>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</si>
  <si>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</si>
  <si>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</si>
  <si>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</si>
  <si>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</si>
  <si>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</si>
  <si>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</si>
  <si>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</si>
  <si>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</si>
  <si>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</si>
  <si>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</si>
  <si>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</si>
  <si>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</si>
  <si>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</si>
  <si>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</si>
  <si>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</si>
  <si>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</si>
  <si>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</si>
  <si>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</si>
  <si>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</si>
  <si>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</si>
  <si>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</si>
  <si>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</si>
  <si>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</si>
  <si>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</si>
  <si>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</si>
  <si>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</si>
  <si>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</si>
  <si>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</si>
  <si>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</si>
  <si>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</si>
  <si>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</si>
  <si>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</si>
  <si>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</si>
  <si>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</si>
  <si>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</si>
  <si>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</si>
  <si>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</si>
  <si>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</si>
  <si>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</si>
  <si>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</si>
  <si>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</si>
  <si>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</si>
  <si>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</si>
  <si>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</si>
  <si>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</si>
  <si>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</si>
  <si>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</si>
  <si>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</si>
  <si>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</si>
  <si>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</si>
  <si>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</si>
  <si>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</si>
  <si>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</si>
  <si>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</si>
  <si>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</si>
  <si>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</si>
  <si>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</si>
  <si>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</si>
  <si>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</si>
  <si>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</si>
  <si>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</si>
  <si>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</si>
  <si>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</si>
  <si>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</si>
  <si>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</si>
  <si>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</si>
  <si>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</si>
  <si>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</si>
  <si>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</si>
  <si>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</si>
  <si>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</si>
  <si>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</si>
  <si>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</si>
  <si>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</si>
  <si>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</si>
  <si>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</si>
  <si>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</si>
  <si>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</si>
  <si>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</si>
  <si>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</si>
  <si>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</si>
  <si>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</si>
  <si>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</si>
  <si>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</si>
  <si>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</si>
  <si>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</si>
  <si>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</si>
  <si>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</si>
  <si>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</si>
  <si>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</si>
  <si>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</si>
  <si>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</si>
  <si>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</si>
  <si>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</si>
  <si>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</si>
  <si>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</si>
  <si>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</si>
  <si>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</si>
  <si>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</si>
  <si>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</si>
  <si>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</si>
  <si>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</si>
  <si>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</si>
  <si>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</si>
  <si>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</si>
  <si>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</si>
  <si>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</si>
  <si>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</si>
  <si>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</si>
  <si>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</si>
  <si>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</si>
  <si>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</si>
  <si>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</si>
  <si>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</si>
  <si>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</si>
  <si>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</si>
  <si>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</si>
  <si>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</si>
  <si>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</si>
  <si>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</si>
  <si>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</si>
  <si>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</si>
  <si>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</si>
  <si>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</si>
  <si>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</si>
  <si>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</si>
  <si>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</si>
  <si>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</si>
  <si>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</si>
  <si>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</si>
  <si>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</si>
  <si>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</si>
  <si>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</si>
  <si>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</si>
  <si>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</si>
  <si>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</si>
  <si>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</si>
  <si>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</si>
  <si>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</si>
  <si>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</si>
  <si>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</si>
  <si>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</si>
  <si>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</si>
  <si>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</si>
  <si>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</si>
  <si>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</si>
  <si>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</si>
  <si>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</si>
  <si>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</si>
  <si>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</si>
  <si>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</si>
  <si>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</si>
  <si>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</si>
  <si>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</si>
  <si>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</si>
  <si>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</si>
  <si>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</si>
  <si>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</si>
  <si>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</si>
  <si>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</si>
  <si>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</si>
  <si>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</si>
  <si>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</si>
  <si>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</si>
  <si>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</si>
  <si>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</si>
  <si>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</si>
  <si>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</si>
  <si>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</si>
  <si>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</si>
  <si>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</si>
  <si>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</si>
  <si>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</si>
  <si>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</si>
  <si>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</si>
  <si>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</si>
  <si>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</si>
  <si>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</si>
  <si>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</si>
  <si>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</si>
  <si>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</si>
  <si>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</si>
  <si>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</si>
  <si>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</si>
  <si>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</si>
  <si>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</si>
  <si>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</si>
  <si>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</si>
  <si>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</si>
  <si>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</si>
  <si>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</si>
  <si>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</si>
  <si>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</si>
  <si>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</si>
  <si>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</si>
  <si>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</si>
  <si>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</si>
  <si>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</si>
  <si>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</si>
  <si>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</si>
  <si>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</si>
  <si>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</si>
  <si>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</si>
  <si>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</si>
  <si>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</si>
  <si>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</si>
  <si>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</si>
  <si>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</si>
  <si>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</si>
  <si>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</si>
  <si>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</si>
  <si>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</si>
  <si>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</si>
  <si>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</si>
  <si>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</si>
  <si>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</si>
  <si>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</si>
  <si>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</si>
  <si>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</si>
  <si>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</si>
  <si>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</si>
  <si>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</si>
  <si>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</si>
  <si>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</si>
  <si>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</si>
  <si>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</si>
  <si>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</si>
  <si>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</si>
  <si>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</si>
  <si>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</si>
  <si>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</si>
  <si>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</si>
  <si>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</si>
  <si>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</si>
  <si>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</si>
  <si>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</si>
  <si>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</si>
  <si>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</si>
  <si>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</si>
  <si>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</si>
  <si>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</si>
  <si>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</si>
  <si>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</si>
  <si>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</si>
  <si>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</si>
  <si>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</si>
  <si>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</si>
  <si>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</si>
  <si>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</si>
  <si>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</si>
  <si>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</si>
  <si>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</si>
  <si>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</si>
  <si>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</si>
  <si>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</si>
  <si>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</si>
  <si>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</si>
  <si>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</si>
  <si>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</si>
  <si>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</si>
  <si>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</si>
  <si>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</si>
  <si>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</si>
  <si>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</si>
  <si>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</si>
  <si>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</si>
  <si>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</si>
  <si>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</si>
  <si>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</si>
  <si>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</si>
  <si>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</si>
  <si>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</si>
  <si>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</si>
  <si>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</si>
  <si>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</si>
  <si>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</si>
  <si>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</si>
  <si>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</si>
  <si>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</si>
  <si>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</si>
  <si>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</si>
  <si>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</si>
  <si>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</si>
  <si>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</si>
  <si>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</si>
  <si>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</si>
  <si>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</si>
  <si>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</si>
  <si>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</si>
  <si>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</si>
  <si>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Du-Co Ceramics Company</t>
  </si>
  <si>
    <t>155 S. Rebecca St., Saxonburg, PA 16056</t>
  </si>
  <si>
    <t>Desiree Geibel</t>
  </si>
  <si>
    <t>dgeibel@du-co.com</t>
  </si>
  <si>
    <t>724-352-1511</t>
  </si>
  <si>
    <t>Michael Crytzer</t>
  </si>
  <si>
    <t>VP Operations</t>
  </si>
  <si>
    <t>mcrytzer@du-co.com</t>
  </si>
  <si>
    <t>Non-metalized parts / Standard Parts.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</si>
</sst>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geibel@du-co.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crytzer@du-co.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CA5ABBA-805F-458D-A0B3-D3828C1E82D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4BEF39F-0732-48E6-8CE2-C16127A30F7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8" zoomScalePageLayoutView="70" workbookViewId="0">
      <selection activeCell="D29" sqref="D29:E2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495</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Go to Product List tab to enter products this declaration applies to</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Click here to enter the products this declaration applies to</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45271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8465923-5608-4295-BCF9-86F36ADD3754}"/>
    <hyperlink ref="D20" r:id="rId4" xr:uid="{C970CDFC-8DA0-4053-BC11-B8596B06E86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9582302-E2EA-4E1E-8EF9-0DDEF4ACA9B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Du-Co Ceramics Company</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Desiree Geibel</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dgeibel@du-co.com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724-352-1511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Michael Crytzer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mcrytzer@du-co.com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45271</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f>Declaration!D75</f>
        <v>0</v>
      </c>
      <c r="C54" s="89" t="str">
        <f t="shared" ref="C54:C60" ca="1" si="10">IF(H54=1,J54,I54)</f>
        <v>Complete</v>
      </c>
      <c r="D54" s="95" t="str">
        <f>IF(H54=1,"Click here to answer question (A)","")</f>
        <v/>
      </c>
      <c r="E54" s="20" t="s">
        <v>1302</v>
      </c>
      <c r="F54" s="94">
        <f>IF(SUM(F$24:F$27)=0,0,1)</f>
        <v>0</v>
      </c>
      <c r="G54" s="70">
        <f>IF(B54=0,1,0)</f>
        <v>1</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f>Declaration!D77</f>
        <v>0</v>
      </c>
      <c r="C55" s="89" t="str">
        <f t="shared" ca="1" si="10"/>
        <v>Complete</v>
      </c>
      <c r="D55" s="95" t="str">
        <f>IF(H55=1,"Click here to answer question (B)","")</f>
        <v/>
      </c>
      <c r="E55" s="20" t="s">
        <v>1302</v>
      </c>
      <c r="F55" s="94">
        <f t="shared" ref="F55" si="12">F$54</f>
        <v>0</v>
      </c>
      <c r="G55" s="70">
        <f>IF(B55=0,1,0)</f>
        <v>1</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f>Declaration!D79</f>
        <v>0</v>
      </c>
      <c r="C57" s="89" t="str">
        <f t="shared" ca="1" si="10"/>
        <v>Complete</v>
      </c>
      <c r="D57" s="95" t="str">
        <f>IF(H57=1,"Click here to answer question (C)","")</f>
        <v/>
      </c>
      <c r="E57" s="20" t="s">
        <v>1302</v>
      </c>
      <c r="F57" s="94">
        <f>F$54</f>
        <v>0</v>
      </c>
      <c r="G57" s="70">
        <f>IF(B57=0,1,0)</f>
        <v>1</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f>Declaration!D81</f>
        <v>0</v>
      </c>
      <c r="C58" s="89" t="str">
        <f t="shared" ca="1" si="10"/>
        <v>Complete</v>
      </c>
      <c r="D58" s="95" t="str">
        <f>IF(H58=1,"Click here to answer question (D)","")</f>
        <v/>
      </c>
      <c r="E58" s="20" t="s">
        <v>1302</v>
      </c>
      <c r="F58" s="94">
        <f>F$54</f>
        <v>0</v>
      </c>
      <c r="G58" s="70">
        <f>IF(B58=0,1,0)</f>
        <v>1</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f>Declaration!D83</f>
        <v>0</v>
      </c>
      <c r="C59" s="89" t="str">
        <f t="shared" ca="1" si="10"/>
        <v>Complete</v>
      </c>
      <c r="D59" s="95" t="str">
        <f>IF(H59=1,"Click here to answer question (E)","")</f>
        <v/>
      </c>
      <c r="E59" s="20" t="s">
        <v>1302</v>
      </c>
      <c r="F59" s="94">
        <f>F$54</f>
        <v>0</v>
      </c>
      <c r="G59" s="70">
        <f>IF(B59=0,1,0)</f>
        <v>1</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f>Declaration!D85</f>
        <v>0</v>
      </c>
      <c r="C60" s="89" t="str">
        <f t="shared" ca="1" si="10"/>
        <v>Complete</v>
      </c>
      <c r="D60" s="95" t="str">
        <f>IF(H60=1,"Click here to answer question (F)","")</f>
        <v/>
      </c>
      <c r="E60" s="20" t="s">
        <v>1302</v>
      </c>
      <c r="F60" s="94">
        <f>F$54</f>
        <v>0</v>
      </c>
      <c r="G60" s="70">
        <f>IF(B60=0,1,0)</f>
        <v>1</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f>Declaration!D87</f>
        <v>0</v>
      </c>
      <c r="C62" s="89" t="str">
        <f t="shared" ref="C62:C68" ca="1" si="13">IF(H62=1,J62,I62)</f>
        <v>Complete</v>
      </c>
      <c r="D62" s="95" t="str">
        <f>IF(H62=1,"Click here to answer question (G)","")</f>
        <v/>
      </c>
      <c r="E62" s="20" t="s">
        <v>1302</v>
      </c>
      <c r="F62" s="94">
        <f>F$54</f>
        <v>0</v>
      </c>
      <c r="G62" s="70">
        <f>IF(B62=0,1,0)</f>
        <v>1</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f>Declaration!D89</f>
        <v>0</v>
      </c>
      <c r="C63" s="89" t="str">
        <f t="shared" ca="1" si="13"/>
        <v>Complete</v>
      </c>
      <c r="D63" s="95" t="str">
        <f>IF(H63=1,"Click here to answer question (H)","")</f>
        <v/>
      </c>
      <c r="E63" s="20" t="s">
        <v>1302</v>
      </c>
      <c r="F63" s="94">
        <f>F$54</f>
        <v>0</v>
      </c>
      <c r="G63" s="70">
        <f>IF(B63=0,1,0)</f>
        <v>1</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7" sqref="B7"/>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15803</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 Crytzer</cp:lastModifiedBy>
  <cp:lastPrinted>2015-04-21T20:47:43Z</cp:lastPrinted>
  <dcterms:created xsi:type="dcterms:W3CDTF">2010-06-21T21:00:23Z</dcterms:created>
  <dcterms:modified xsi:type="dcterms:W3CDTF">2023-12-11T19:59:00Z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